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kensa\Desktop\受講申込書データ\令和７年度　テキスト代の改訂など\保護あり\"/>
    </mc:Choice>
  </mc:AlternateContent>
  <xr:revisionPtr revIDLastSave="0" documentId="13_ncr:1_{67C57468-29F9-41DF-8931-147E28E1414B}" xr6:coauthVersionLast="47" xr6:coauthVersionMax="47" xr10:uidLastSave="{00000000-0000-0000-0000-000000000000}"/>
  <workbookProtection workbookAlgorithmName="SHA-512" workbookHashValue="57SsfENRpk7eukDF7ZoAniXmxAH0mTO9M3UNyQibq8V81NGBeZqMQdhGmcerjDBbb3VLD2JltcuzOgjmzINIgQ==" workbookSaltValue="F9XH70/pwYCTXLJ//WcKGw==" workbookSpinCount="100000" lockStructure="1"/>
  <bookViews>
    <workbookView xWindow="-108" yWindow="-108" windowWidth="23256" windowHeight="12456" xr2:uid="{0F841D41-76E8-4930-B4E8-58FF1E2B8DA2}"/>
  </bookViews>
  <sheets>
    <sheet name="基本説明" sheetId="3" r:id="rId1"/>
    <sheet name="情報入力" sheetId="16" r:id="rId2"/>
    <sheet name="受講申込書" sheetId="1" r:id="rId3"/>
    <sheet name="申込時に必要な物" sheetId="10" r:id="rId4"/>
    <sheet name="計算シート" sheetId="11" state="hidden" r:id="rId5"/>
    <sheet name="講習名の呼び出し" sheetId="18" state="hidden" r:id="rId6"/>
    <sheet name="選択データ" sheetId="6" state="hidden" r:id="rId7"/>
    <sheet name="講習名データ" sheetId="17" state="hidden" r:id="rId8"/>
    <sheet name="受講料データ" sheetId="7" state="hidden" r:id="rId9"/>
    <sheet name="テキスト代データ" sheetId="15" state="hidden" r:id="rId10"/>
  </sheets>
  <definedNames>
    <definedName name="_xlnm.Print_Area" localSheetId="2">受講申込書!$B$1:$U$44</definedName>
    <definedName name="宛名">選択データ!$N$2:$N$5</definedName>
    <definedName name="会員種別">選択データ!$L$2:$L$4</definedName>
    <definedName name="月の選択">選択データ!$B$2:$B$14</definedName>
    <definedName name="講習">選択データ!$H$10:$H$10</definedName>
    <definedName name="講習名">選択データ!$H$2:$H$10</definedName>
    <definedName name="選択">選択データ!$L$3:$L$4</definedName>
    <definedName name="日の選択">選択データ!$C$2:$C$33</definedName>
    <definedName name="併記希望">選択データ!$E$2:$E$4</definedName>
    <definedName name="免除">選択データ!$H$2:$H$10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6" l="1"/>
  <c r="E9" i="6"/>
  <c r="E8" i="6"/>
  <c r="Q24" i="1"/>
  <c r="Q17" i="1"/>
  <c r="Q10" i="1"/>
  <c r="H8" i="1"/>
  <c r="C9" i="11"/>
  <c r="C8" i="11"/>
  <c r="C4" i="11"/>
  <c r="C3" i="11"/>
  <c r="C4" i="18"/>
  <c r="D4" i="18" s="1"/>
  <c r="C5" i="18"/>
  <c r="D5" i="18" s="1"/>
  <c r="C6" i="18"/>
  <c r="D6" i="18" s="1"/>
  <c r="C7" i="18"/>
  <c r="D7" i="18" s="1"/>
  <c r="C8" i="18"/>
  <c r="D8" i="18" s="1"/>
  <c r="C9" i="18"/>
  <c r="D9" i="18" s="1"/>
  <c r="C10" i="18"/>
  <c r="D10" i="18" s="1"/>
  <c r="C3" i="18"/>
  <c r="D3" i="18" s="1"/>
  <c r="E6" i="17"/>
  <c r="E7" i="17"/>
  <c r="E8" i="17"/>
  <c r="E9" i="17"/>
  <c r="E10" i="17"/>
  <c r="E11" i="17"/>
  <c r="E12" i="17"/>
  <c r="E13" i="17"/>
  <c r="E14" i="17"/>
  <c r="E15" i="17"/>
  <c r="E16" i="17"/>
  <c r="E17" i="17"/>
  <c r="B17" i="17" s="1"/>
  <c r="E18" i="17"/>
  <c r="B18" i="17" s="1"/>
  <c r="E19" i="17"/>
  <c r="E20" i="17"/>
  <c r="B20" i="17" s="1"/>
  <c r="E21" i="17"/>
  <c r="B21" i="17" s="1"/>
  <c r="E22" i="17"/>
  <c r="B22" i="17" s="1"/>
  <c r="E23" i="17"/>
  <c r="B23" i="17" s="1"/>
  <c r="E24" i="17"/>
  <c r="B24" i="17" s="1"/>
  <c r="E25" i="17"/>
  <c r="E26" i="17"/>
  <c r="B26" i="17" s="1"/>
  <c r="E27" i="17"/>
  <c r="B27" i="17" s="1"/>
  <c r="E28" i="17"/>
  <c r="B28" i="17" s="1"/>
  <c r="E29" i="17"/>
  <c r="B29" i="17" s="1"/>
  <c r="E30" i="17"/>
  <c r="B30" i="17" s="1"/>
  <c r="E31" i="17"/>
  <c r="B31" i="17" s="1"/>
  <c r="E5" i="17"/>
  <c r="B5" i="17" s="1"/>
  <c r="E4" i="17"/>
  <c r="B4" i="17" s="1"/>
  <c r="E3" i="17"/>
  <c r="B3" i="17" s="1"/>
  <c r="B19" i="17"/>
  <c r="B25" i="17"/>
  <c r="B16" i="17"/>
  <c r="B15" i="17"/>
  <c r="B14" i="17"/>
  <c r="B13" i="17"/>
  <c r="B12" i="17"/>
  <c r="B11" i="17"/>
  <c r="B10" i="17"/>
  <c r="B9" i="17"/>
  <c r="B8" i="17"/>
  <c r="B7" i="17"/>
  <c r="B6" i="17"/>
  <c r="E2" i="17"/>
  <c r="B2" i="17" s="1"/>
  <c r="F28" i="15"/>
  <c r="B28" i="15" s="1"/>
  <c r="F29" i="15"/>
  <c r="B29" i="15" s="1"/>
  <c r="F30" i="15"/>
  <c r="B30" i="15" s="1"/>
  <c r="F31" i="15"/>
  <c r="B31" i="15" s="1"/>
  <c r="F28" i="7"/>
  <c r="B28" i="7" s="1"/>
  <c r="F29" i="7"/>
  <c r="B29" i="7" s="1"/>
  <c r="F30" i="7"/>
  <c r="B30" i="7" s="1"/>
  <c r="F31" i="7"/>
  <c r="B31" i="7" s="1"/>
  <c r="D95" i="16"/>
  <c r="T25" i="1"/>
  <c r="O73" i="16"/>
  <c r="O62" i="16"/>
  <c r="O38" i="16"/>
  <c r="T11" i="1" s="1"/>
  <c r="T18" i="1"/>
  <c r="E3" i="18" l="1"/>
  <c r="E4" i="18"/>
  <c r="E9" i="18"/>
  <c r="E8" i="18"/>
  <c r="E7" i="18"/>
  <c r="E6" i="18"/>
  <c r="E5" i="18"/>
  <c r="E10" i="18"/>
  <c r="Q11" i="1"/>
  <c r="Q18" i="1"/>
  <c r="R35" i="1"/>
  <c r="D9" i="11"/>
  <c r="E9" i="11" s="1"/>
  <c r="D8" i="11"/>
  <c r="E8" i="11" s="1"/>
  <c r="D3" i="11"/>
  <c r="E3" i="11" s="1"/>
  <c r="D4" i="11"/>
  <c r="E4" i="11" s="1"/>
  <c r="N42" i="1"/>
  <c r="F42" i="1"/>
  <c r="N41" i="1"/>
  <c r="N40" i="1"/>
  <c r="F40" i="1"/>
  <c r="F39" i="1"/>
  <c r="G38" i="1"/>
  <c r="F37" i="1"/>
  <c r="D36" i="1"/>
  <c r="G35" i="1"/>
  <c r="Q29" i="1"/>
  <c r="J29" i="1"/>
  <c r="G28" i="1"/>
  <c r="H27" i="1"/>
  <c r="Q22" i="1"/>
  <c r="J22" i="1"/>
  <c r="H20" i="1"/>
  <c r="G21" i="1"/>
  <c r="Q25" i="1"/>
  <c r="G26" i="1"/>
  <c r="G25" i="1"/>
  <c r="G24" i="1"/>
  <c r="O9" i="6"/>
  <c r="D106" i="16" l="1"/>
  <c r="F106" i="16" s="1"/>
  <c r="D104" i="16"/>
  <c r="G19" i="1"/>
  <c r="G18" i="1"/>
  <c r="G17" i="1"/>
  <c r="Q15" i="1"/>
  <c r="J15" i="1"/>
  <c r="G14" i="1"/>
  <c r="H13" i="1"/>
  <c r="G12" i="1"/>
  <c r="G11" i="1"/>
  <c r="I9" i="1"/>
  <c r="H9" i="1"/>
  <c r="G10" i="1"/>
  <c r="N2" i="1"/>
  <c r="F2" i="15"/>
  <c r="F3" i="15"/>
  <c r="B3" i="15" s="1"/>
  <c r="F4" i="15"/>
  <c r="F5" i="15"/>
  <c r="F6" i="15"/>
  <c r="F7" i="15"/>
  <c r="F8" i="15"/>
  <c r="F9" i="15"/>
  <c r="B9" i="15" s="1"/>
  <c r="F10" i="15"/>
  <c r="B10" i="15" s="1"/>
  <c r="F11" i="15"/>
  <c r="B11" i="15" s="1"/>
  <c r="F12" i="15"/>
  <c r="B12" i="15" s="1"/>
  <c r="F13" i="15"/>
  <c r="B13" i="15" s="1"/>
  <c r="F14" i="15"/>
  <c r="B14" i="15" s="1"/>
  <c r="F15" i="15"/>
  <c r="B15" i="15" s="1"/>
  <c r="F16" i="15"/>
  <c r="B6" i="15"/>
  <c r="B8" i="15"/>
  <c r="B4" i="15"/>
  <c r="B5" i="15"/>
  <c r="B7" i="15"/>
  <c r="B2" i="15"/>
  <c r="F2" i="7"/>
  <c r="B2" i="7" s="1"/>
  <c r="F3" i="7"/>
  <c r="B3" i="7" s="1"/>
  <c r="F4" i="7"/>
  <c r="B4" i="7" s="1"/>
  <c r="F5" i="7"/>
  <c r="B5" i="7" s="1"/>
  <c r="F6" i="7"/>
  <c r="B6" i="7" s="1"/>
  <c r="F7" i="7"/>
  <c r="B7" i="7" s="1"/>
  <c r="F8" i="7"/>
  <c r="B8" i="7" s="1"/>
  <c r="F9" i="7"/>
  <c r="B9" i="7" s="1"/>
  <c r="F10" i="7"/>
  <c r="B10" i="7" s="1"/>
  <c r="F11" i="7"/>
  <c r="B11" i="7" s="1"/>
  <c r="F12" i="7"/>
  <c r="B12" i="7" s="1"/>
  <c r="F13" i="7"/>
  <c r="B13" i="7" s="1"/>
  <c r="F14" i="7"/>
  <c r="B14" i="7" s="1"/>
  <c r="F15" i="7"/>
  <c r="B15" i="7" s="1"/>
  <c r="F16" i="7"/>
  <c r="G31" i="1" l="1"/>
  <c r="F104" i="16"/>
  <c r="G32" i="1"/>
  <c r="E104" i="16"/>
  <c r="E106" i="16"/>
  <c r="K32" i="1" l="1"/>
  <c r="R32" i="1"/>
  <c r="R33" i="1"/>
  <c r="K31" i="1"/>
  <c r="R31" i="1"/>
  <c r="F27" i="15"/>
  <c r="B27" i="15" s="1"/>
  <c r="F26" i="15"/>
  <c r="B26" i="15" s="1"/>
  <c r="F25" i="15"/>
  <c r="B25" i="15" s="1"/>
  <c r="F24" i="15"/>
  <c r="B24" i="15" s="1"/>
  <c r="F23" i="15"/>
  <c r="B23" i="15" s="1"/>
  <c r="F22" i="15"/>
  <c r="B22" i="15" s="1"/>
  <c r="F21" i="15"/>
  <c r="B21" i="15" s="1"/>
  <c r="F20" i="15"/>
  <c r="B20" i="15" s="1"/>
  <c r="F19" i="15"/>
  <c r="B19" i="15" s="1"/>
  <c r="F18" i="15"/>
  <c r="B18" i="15" s="1"/>
  <c r="F17" i="15"/>
  <c r="B17" i="15" s="1"/>
  <c r="B16" i="15"/>
  <c r="F109" i="16" l="1"/>
  <c r="F17" i="7"/>
  <c r="B17" i="7" s="1"/>
  <c r="F18" i="7"/>
  <c r="B18" i="7" s="1"/>
  <c r="F19" i="7"/>
  <c r="B19" i="7" s="1"/>
  <c r="F20" i="7"/>
  <c r="B20" i="7" s="1"/>
  <c r="F21" i="7"/>
  <c r="B21" i="7" s="1"/>
  <c r="F22" i="7"/>
  <c r="B22" i="7" s="1"/>
  <c r="F23" i="7"/>
  <c r="B23" i="7" s="1"/>
  <c r="F24" i="7"/>
  <c r="B24" i="7" s="1"/>
  <c r="F25" i="7"/>
  <c r="B25" i="7" s="1"/>
  <c r="F26" i="7"/>
  <c r="B26" i="7" s="1"/>
  <c r="F27" i="7"/>
  <c r="B27" i="7" s="1"/>
  <c r="B16" i="7"/>
</calcChain>
</file>

<file path=xl/sharedStrings.xml><?xml version="1.0" encoding="utf-8"?>
<sst xmlns="http://schemas.openxmlformats.org/spreadsheetml/2006/main" count="543" uniqueCount="307">
  <si>
    <t>様式[1]号</t>
    <rPh sb="0" eb="2">
      <t>ヨウシキ</t>
    </rPh>
    <rPh sb="5" eb="6">
      <t>ゴウ</t>
    </rPh>
    <phoneticPr fontId="1"/>
  </si>
  <si>
    <t>建設業労働災害防止協会富山県支部長　殿</t>
    <rPh sb="0" eb="11">
      <t>ケンセツギョウロウドウサイガイボウシキョウカイ</t>
    </rPh>
    <rPh sb="11" eb="17">
      <t>トヤマケンシブチョウ</t>
    </rPh>
    <rPh sb="18" eb="19">
      <t>ドノ</t>
    </rPh>
    <phoneticPr fontId="1"/>
  </si>
  <si>
    <t>ふりがな</t>
    <phoneticPr fontId="1"/>
  </si>
  <si>
    <t>受講者氏名</t>
    <rPh sb="0" eb="5">
      <t>ジュコウシャシメイ</t>
    </rPh>
    <phoneticPr fontId="1"/>
  </si>
  <si>
    <t>生年月日</t>
    <rPh sb="0" eb="4">
      <t>セイネンガッピ</t>
    </rPh>
    <phoneticPr fontId="1"/>
  </si>
  <si>
    <t>旧姓等の併記</t>
    <rPh sb="0" eb="3">
      <t>キュウセイナド</t>
    </rPh>
    <rPh sb="4" eb="6">
      <t>ヘイキ</t>
    </rPh>
    <phoneticPr fontId="1"/>
  </si>
  <si>
    <t>旧姓等の併記を希望</t>
    <rPh sb="0" eb="3">
      <t>キュウセイナド</t>
    </rPh>
    <rPh sb="4" eb="6">
      <t>ヘイキ</t>
    </rPh>
    <rPh sb="7" eb="9">
      <t>キボウ</t>
    </rPh>
    <phoneticPr fontId="1"/>
  </si>
  <si>
    <t>併記を希望する氏名</t>
    <rPh sb="0" eb="2">
      <t>ヘイキ</t>
    </rPh>
    <rPh sb="3" eb="5">
      <t>キボウ</t>
    </rPh>
    <rPh sb="7" eb="9">
      <t>シメイ</t>
    </rPh>
    <phoneticPr fontId="1"/>
  </si>
  <si>
    <t>〒</t>
    <phoneticPr fontId="1"/>
  </si>
  <si>
    <t>旧姓等の併記を希望される方は現在の氏名と旧姓等が記載されている書類（住民票又は戸籍抄本等）をご提出ください。</t>
    <rPh sb="0" eb="3">
      <t>キュウセイナド</t>
    </rPh>
    <rPh sb="4" eb="6">
      <t>ヘイキ</t>
    </rPh>
    <rPh sb="7" eb="9">
      <t>キボウ</t>
    </rPh>
    <rPh sb="12" eb="13">
      <t>カタ</t>
    </rPh>
    <rPh sb="14" eb="16">
      <t>ゲンザイ</t>
    </rPh>
    <rPh sb="17" eb="19">
      <t>シメイ</t>
    </rPh>
    <rPh sb="20" eb="23">
      <t>キュウセイナド</t>
    </rPh>
    <rPh sb="24" eb="26">
      <t>キサイ</t>
    </rPh>
    <rPh sb="31" eb="33">
      <t>ショルイ</t>
    </rPh>
    <rPh sb="34" eb="38">
      <t>ジュウミンヒョウマタ</t>
    </rPh>
    <rPh sb="39" eb="43">
      <t>コセキショウホン</t>
    </rPh>
    <rPh sb="43" eb="44">
      <t>ナド</t>
    </rPh>
    <rPh sb="47" eb="49">
      <t>テイシュツ</t>
    </rPh>
    <phoneticPr fontId="1"/>
  </si>
  <si>
    <t>①受講者情報</t>
    <rPh sb="1" eb="6">
      <t>ジュコウシャジョウホウ</t>
    </rPh>
    <phoneticPr fontId="1"/>
  </si>
  <si>
    <t>受講を希望する講習の開始日</t>
    <rPh sb="0" eb="2">
      <t>ジュコウ</t>
    </rPh>
    <rPh sb="3" eb="5">
      <t>キボウ</t>
    </rPh>
    <rPh sb="7" eb="9">
      <t>コウシュウ</t>
    </rPh>
    <rPh sb="10" eb="13">
      <t>カイシビ</t>
    </rPh>
    <phoneticPr fontId="1"/>
  </si>
  <si>
    <t>テキスト代</t>
    <rPh sb="4" eb="5">
      <t>ダイ</t>
    </rPh>
    <phoneticPr fontId="1"/>
  </si>
  <si>
    <t>事業場名</t>
    <rPh sb="0" eb="4">
      <t>ジギョウバメイ</t>
    </rPh>
    <phoneticPr fontId="1"/>
  </si>
  <si>
    <t>建災防富山県支部の</t>
    <rPh sb="0" eb="3">
      <t>ケンサイボウ</t>
    </rPh>
    <rPh sb="3" eb="8">
      <t>トヤマケンシブ</t>
    </rPh>
    <phoneticPr fontId="1"/>
  </si>
  <si>
    <t>所在地</t>
    <rPh sb="0" eb="3">
      <t>ショザイチ</t>
    </rPh>
    <phoneticPr fontId="1"/>
  </si>
  <si>
    <t>部署</t>
    <rPh sb="0" eb="2">
      <t>ブショ</t>
    </rPh>
    <phoneticPr fontId="1"/>
  </si>
  <si>
    <t>担当者氏名</t>
    <rPh sb="0" eb="5">
      <t>タントウシャシメイ</t>
    </rPh>
    <phoneticPr fontId="1"/>
  </si>
  <si>
    <t>電話・携帯番号</t>
    <rPh sb="0" eb="2">
      <t>デンワ</t>
    </rPh>
    <rPh sb="3" eb="7">
      <t>ケイタイバンゴウ</t>
    </rPh>
    <phoneticPr fontId="1"/>
  </si>
  <si>
    <t>FAX番号</t>
    <rPh sb="3" eb="5">
      <t>バンゴウ</t>
    </rPh>
    <phoneticPr fontId="1"/>
  </si>
  <si>
    <t>確認者１</t>
    <rPh sb="0" eb="3">
      <t>カクニンシャ</t>
    </rPh>
    <phoneticPr fontId="1"/>
  </si>
  <si>
    <t>確認者２</t>
    <rPh sb="0" eb="3">
      <t>カクニンシャ</t>
    </rPh>
    <phoneticPr fontId="1"/>
  </si>
  <si>
    <t>検印</t>
    <rPh sb="0" eb="2">
      <t>ケンイン</t>
    </rPh>
    <phoneticPr fontId="1"/>
  </si>
  <si>
    <t>備考：</t>
    <rPh sb="0" eb="2">
      <t>ビコウ</t>
    </rPh>
    <phoneticPr fontId="1"/>
  </si>
  <si>
    <t>この申込書に記載する氏名、生年月日等の各項目は、記入漏れ、誤りのないよう正確に記入してください。</t>
    <phoneticPr fontId="1"/>
  </si>
  <si>
    <t>開始分</t>
    <rPh sb="0" eb="2">
      <t>カイシ</t>
    </rPh>
    <rPh sb="2" eb="3">
      <t>ブン</t>
    </rPh>
    <phoneticPr fontId="1"/>
  </si>
  <si>
    <t>受講申込書は「情報入力」sheetから必要項目を入力してください。</t>
    <rPh sb="0" eb="5">
      <t>ジュコウモウシコミショ</t>
    </rPh>
    <rPh sb="7" eb="11">
      <t>ジョウホウニュウリョク</t>
    </rPh>
    <rPh sb="19" eb="23">
      <t>ヒツヨウコウモク</t>
    </rPh>
    <rPh sb="24" eb="26">
      <t>ニュウリョク</t>
    </rPh>
    <phoneticPr fontId="1"/>
  </si>
  <si>
    <t>入力完了後、「受講申込書」sheetから受講申込書を印刷してください。</t>
    <rPh sb="0" eb="5">
      <t>ニュウリョクカンリョウゴ</t>
    </rPh>
    <rPh sb="7" eb="12">
      <t>ジュコウモウシコミショ</t>
    </rPh>
    <rPh sb="20" eb="25">
      <t>ジュコウモウシコミショ</t>
    </rPh>
    <rPh sb="26" eb="28">
      <t>インサツ</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</si>
  <si>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</si>
  <si>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</si>
  <si>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</si>
  <si>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</si>
  <si>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</si>
  <si>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</si>
  <si>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</si>
  <si>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</si>
  <si>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</si>
  <si>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</si>
  <si>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</si>
  <si>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</si>
  <si>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</si>
  <si>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</si>
  <si>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</si>
  <si>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</si>
  <si>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</si>
  <si>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</si>
  <si>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</si>
  <si>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</si>
  <si>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</si>
  <si>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</si>
  <si>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</si>
  <si>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</si>
  <si>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</si>
  <si>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</si>
  <si>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</si>
  <si>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</si>
  <si>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</si>
  <si>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</si>
  <si>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</si>
  <si>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</si>
  <si>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</si>
  <si>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</si>
  <si>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</si>
  <si>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</si>
  <si>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</si>
  <si>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</si>
  <si>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</si>
  <si>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</si>
  <si>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</si>
  <si>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</si>
  <si>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</si>
  <si>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「①受講者情報」</t>
    <rPh sb="2" eb="7">
      <t>ジュコウシャジョウホウ</t>
    </rPh>
    <phoneticPr fontId="1"/>
  </si>
  <si>
    <t>受講者氏名の「ふりがな」</t>
    <rPh sb="0" eb="5">
      <t>ジュコウシャシメイ</t>
    </rPh>
    <phoneticPr fontId="1"/>
  </si>
  <si>
    <t>・氏名の「ふりがな」を平仮名で入力してください。</t>
    <rPh sb="1" eb="3">
      <t>シメイ</t>
    </rPh>
    <rPh sb="11" eb="14">
      <t>ヒラガナ</t>
    </rPh>
    <rPh sb="15" eb="17">
      <t>ニュウリョク</t>
    </rPh>
    <phoneticPr fontId="1"/>
  </si>
  <si>
    <t>　</t>
    <phoneticPr fontId="1"/>
  </si>
  <si>
    <t>郵便番号（〒）</t>
    <rPh sb="0" eb="4">
      <t>ユウビンバンゴウ</t>
    </rPh>
    <phoneticPr fontId="1"/>
  </si>
  <si>
    <t>住所（受講者）</t>
    <rPh sb="0" eb="2">
      <t>ジュウショ</t>
    </rPh>
    <rPh sb="3" eb="6">
      <t>ジュコウシャ</t>
    </rPh>
    <phoneticPr fontId="1"/>
  </si>
  <si>
    <t>・番地やアパート名等も漏れなく入力してください。</t>
    <rPh sb="1" eb="3">
      <t>バンチ</t>
    </rPh>
    <rPh sb="8" eb="10">
      <t>メイナド</t>
    </rPh>
    <rPh sb="11" eb="12">
      <t>モ</t>
    </rPh>
    <rPh sb="15" eb="17">
      <t>ニュウリョク</t>
    </rPh>
    <phoneticPr fontId="1"/>
  </si>
  <si>
    <t>する/しない</t>
    <phoneticPr fontId="1"/>
  </si>
  <si>
    <t>する</t>
    <phoneticPr fontId="1"/>
  </si>
  <si>
    <t>しない</t>
    <phoneticPr fontId="1"/>
  </si>
  <si>
    <t>←選択</t>
    <rPh sb="1" eb="3">
      <t>センタク</t>
    </rPh>
    <phoneticPr fontId="1"/>
  </si>
  <si>
    <t>日</t>
    <rPh sb="0" eb="1">
      <t>ヒ</t>
    </rPh>
    <phoneticPr fontId="1"/>
  </si>
  <si>
    <t>月</t>
    <rPh sb="0" eb="1">
      <t>ツキ</t>
    </rPh>
    <phoneticPr fontId="1"/>
  </si>
  <si>
    <t>氏名と旧姓が両方書かれている公的文書。</t>
    <phoneticPr fontId="1"/>
  </si>
  <si>
    <t>「通称」記載されている「住民票」等</t>
    <rPh sb="1" eb="3">
      <t>ツウショウ</t>
    </rPh>
    <rPh sb="4" eb="6">
      <t>キサイ</t>
    </rPh>
    <rPh sb="12" eb="15">
      <t>ジュウミンヒョウ</t>
    </rPh>
    <rPh sb="16" eb="17">
      <t>ナド</t>
    </rPh>
    <phoneticPr fontId="1"/>
  </si>
  <si>
    <t>・自称名は併記できません。</t>
    <rPh sb="1" eb="4">
      <t>ジショウメイ</t>
    </rPh>
    <rPh sb="5" eb="7">
      <t>ヘイキ</t>
    </rPh>
    <phoneticPr fontId="1"/>
  </si>
  <si>
    <t>「旧姓」</t>
    <rPh sb="1" eb="3">
      <t>キュウセイ</t>
    </rPh>
    <phoneticPr fontId="1"/>
  </si>
  <si>
    <t>・・・</t>
    <phoneticPr fontId="1"/>
  </si>
  <si>
    <t>住民基本台帳法に基づき市区町村に届け出たもの</t>
    <rPh sb="0" eb="7">
      <t>ジュウミンキホンダイチョウホウ</t>
    </rPh>
    <rPh sb="8" eb="9">
      <t>モト</t>
    </rPh>
    <rPh sb="11" eb="15">
      <t>シクチョウソン</t>
    </rPh>
    <rPh sb="16" eb="17">
      <t>トド</t>
    </rPh>
    <rPh sb="18" eb="19">
      <t>デ</t>
    </rPh>
    <phoneticPr fontId="1"/>
  </si>
  <si>
    <t>入力例：939-0000</t>
    <rPh sb="0" eb="2">
      <t>ニュウリョク</t>
    </rPh>
    <rPh sb="2" eb="3">
      <t>レイ</t>
    </rPh>
    <phoneticPr fontId="1"/>
  </si>
  <si>
    <t>入力の例　令和5年1月1日　、2023年1月1日　、2023/1/1</t>
    <rPh sb="0" eb="2">
      <t>ニュウリョク</t>
    </rPh>
    <rPh sb="3" eb="4">
      <t>レイ</t>
    </rPh>
    <rPh sb="5" eb="7">
      <t>レイワ</t>
    </rPh>
    <rPh sb="8" eb="9">
      <t>ネン</t>
    </rPh>
    <rPh sb="10" eb="11">
      <t>ガツ</t>
    </rPh>
    <rPh sb="12" eb="13">
      <t>ニチ</t>
    </rPh>
    <rPh sb="19" eb="20">
      <t>ネン</t>
    </rPh>
    <rPh sb="21" eb="22">
      <t>ガツ</t>
    </rPh>
    <rPh sb="23" eb="24">
      <t>ニチ</t>
    </rPh>
    <phoneticPr fontId="1"/>
  </si>
  <si>
    <t>「⑤連絡先」の情報</t>
    <rPh sb="2" eb="5">
      <t>レンラクサキ</t>
    </rPh>
    <rPh sb="7" eb="9">
      <t>ジョウホウ</t>
    </rPh>
    <phoneticPr fontId="1"/>
  </si>
  <si>
    <t>担当者の所属部署</t>
    <rPh sb="0" eb="3">
      <t>タントウシャ</t>
    </rPh>
    <rPh sb="4" eb="8">
      <t>ショゾクブショ</t>
    </rPh>
    <phoneticPr fontId="1"/>
  </si>
  <si>
    <t>担当者の氏名</t>
    <rPh sb="0" eb="3">
      <t>タントウシャ</t>
    </rPh>
    <rPh sb="4" eb="6">
      <t>シメイ</t>
    </rPh>
    <phoneticPr fontId="1"/>
  </si>
  <si>
    <t>担当者氏名のふりがな</t>
    <rPh sb="0" eb="3">
      <t>タントウシャ</t>
    </rPh>
    <rPh sb="3" eb="5">
      <t>シメイ</t>
    </rPh>
    <phoneticPr fontId="1"/>
  </si>
  <si>
    <t>所　在　地</t>
    <rPh sb="0" eb="1">
      <t>ショ</t>
    </rPh>
    <rPh sb="2" eb="3">
      <t>ザイ</t>
    </rPh>
    <rPh sb="4" eb="5">
      <t>チ</t>
    </rPh>
    <phoneticPr fontId="1"/>
  </si>
  <si>
    <t>建災防富山県支部への所属</t>
    <rPh sb="0" eb="3">
      <t>ケンサイボウ</t>
    </rPh>
    <rPh sb="3" eb="8">
      <t>トヤマケンシブ</t>
    </rPh>
    <rPh sb="10" eb="12">
      <t>ショゾク</t>
    </rPh>
    <phoneticPr fontId="1"/>
  </si>
  <si>
    <t>会員</t>
    <rPh sb="0" eb="2">
      <t>カイイン</t>
    </rPh>
    <phoneticPr fontId="1"/>
  </si>
  <si>
    <t>一般（非会員）</t>
    <rPh sb="0" eb="2">
      <t>イッパン</t>
    </rPh>
    <rPh sb="3" eb="6">
      <t>ヒカイイン</t>
    </rPh>
    <phoneticPr fontId="1"/>
  </si>
  <si>
    <t>受　講　料</t>
    <rPh sb="0" eb="1">
      <t>ウケ</t>
    </rPh>
    <rPh sb="2" eb="3">
      <t>コウ</t>
    </rPh>
    <rPh sb="4" eb="5">
      <t>リョウ</t>
    </rPh>
    <phoneticPr fontId="1"/>
  </si>
  <si>
    <t>合　計　額</t>
    <rPh sb="0" eb="1">
      <t>ゴウ</t>
    </rPh>
    <rPh sb="2" eb="3">
      <t>ケイ</t>
    </rPh>
    <rPh sb="4" eb="5">
      <t>ガク</t>
    </rPh>
    <phoneticPr fontId="1"/>
  </si>
  <si>
    <t>「受講者氏名」</t>
    <rPh sb="1" eb="6">
      <t>ジュコウシャシメイ</t>
    </rPh>
    <phoneticPr fontId="1"/>
  </si>
  <si>
    <t>「連絡先の事業場名」</t>
    <rPh sb="1" eb="4">
      <t>レンラクサキ</t>
    </rPh>
    <rPh sb="5" eb="9">
      <t>ジギョウバメイ</t>
    </rPh>
    <phoneticPr fontId="1"/>
  </si>
  <si>
    <t>「その他」</t>
    <rPh sb="3" eb="4">
      <t>タ</t>
    </rPh>
    <phoneticPr fontId="1"/>
  </si>
  <si>
    <t>宛名（その他の場合）</t>
    <rPh sb="0" eb="2">
      <t>アテナ</t>
    </rPh>
    <rPh sb="5" eb="6">
      <t>タ</t>
    </rPh>
    <rPh sb="7" eb="9">
      <t>バアイ</t>
    </rPh>
    <phoneticPr fontId="1"/>
  </si>
  <si>
    <t>受講を希望される講習</t>
    <rPh sb="0" eb="2">
      <t>ジュコウ</t>
    </rPh>
    <rPh sb="3" eb="5">
      <t>キボウ</t>
    </rPh>
    <rPh sb="8" eb="10">
      <t>コウシュウ</t>
    </rPh>
    <phoneticPr fontId="1"/>
  </si>
  <si>
    <t>受講番号</t>
    <rPh sb="0" eb="4">
      <t>ジュコウバンゴウ</t>
    </rPh>
    <phoneticPr fontId="1"/>
  </si>
  <si>
    <t>ふりがな</t>
    <phoneticPr fontId="1"/>
  </si>
  <si>
    <t>氏名</t>
    <rPh sb="0" eb="2">
      <t>シメイ</t>
    </rPh>
    <phoneticPr fontId="1"/>
  </si>
  <si>
    <t>住所</t>
    <rPh sb="0" eb="2">
      <t>ジュウショ</t>
    </rPh>
    <phoneticPr fontId="1"/>
  </si>
  <si>
    <t>〒</t>
    <phoneticPr fontId="1"/>
  </si>
  <si>
    <t>受　講　料</t>
    <rPh sb="0" eb="1">
      <t>ウケ</t>
    </rPh>
    <rPh sb="2" eb="3">
      <t>コウ</t>
    </rPh>
    <rPh sb="4" eb="5">
      <t>リョウ</t>
    </rPh>
    <phoneticPr fontId="1"/>
  </si>
  <si>
    <t>円</t>
    <rPh sb="0" eb="1">
      <t>エン</t>
    </rPh>
    <phoneticPr fontId="1"/>
  </si>
  <si>
    <t>×</t>
    <phoneticPr fontId="1"/>
  </si>
  <si>
    <t>受 講 料 小 計</t>
    <rPh sb="0" eb="1">
      <t>ウケ</t>
    </rPh>
    <rPh sb="2" eb="3">
      <t>コウ</t>
    </rPh>
    <rPh sb="4" eb="5">
      <t>リョウ</t>
    </rPh>
    <rPh sb="6" eb="7">
      <t>ショウ</t>
    </rPh>
    <rPh sb="8" eb="9">
      <t>ケイ</t>
    </rPh>
    <phoneticPr fontId="1"/>
  </si>
  <si>
    <t>Ⓐ</t>
    <phoneticPr fontId="1"/>
  </si>
  <si>
    <t>名＝</t>
    <rPh sb="0" eb="1">
      <t>メイ</t>
    </rPh>
    <phoneticPr fontId="1"/>
  </si>
  <si>
    <t>テキスト代</t>
    <rPh sb="4" eb="5">
      <t>ダイ</t>
    </rPh>
    <phoneticPr fontId="1"/>
  </si>
  <si>
    <t>冊＝</t>
    <rPh sb="0" eb="1">
      <t>サツ</t>
    </rPh>
    <phoneticPr fontId="1"/>
  </si>
  <si>
    <t>Ⓑ</t>
    <phoneticPr fontId="1"/>
  </si>
  <si>
    <t>テキスト代小計</t>
    <rPh sb="4" eb="5">
      <t>ダイ</t>
    </rPh>
    <rPh sb="5" eb="7">
      <t>ショウケイ</t>
    </rPh>
    <phoneticPr fontId="1"/>
  </si>
  <si>
    <t>支払額合計</t>
    <rPh sb="0" eb="3">
      <t>シハライガク</t>
    </rPh>
    <rPh sb="3" eb="5">
      <t>ゴウケイ</t>
    </rPh>
    <phoneticPr fontId="1"/>
  </si>
  <si>
    <t>【</t>
    <phoneticPr fontId="1"/>
  </si>
  <si>
    <t>（Ⓐ＋Ⓑ）</t>
    <phoneticPr fontId="1"/>
  </si>
  <si>
    <t>②受講料等</t>
    <rPh sb="1" eb="4">
      <t>ジュコウリョウ</t>
    </rPh>
    <rPh sb="4" eb="5">
      <t>ナド</t>
    </rPh>
    <phoneticPr fontId="1"/>
  </si>
  <si>
    <t>③連絡先</t>
    <rPh sb="1" eb="4">
      <t>レンラクサキ</t>
    </rPh>
    <phoneticPr fontId="1"/>
  </si>
  <si>
    <t>予約番号</t>
    <rPh sb="0" eb="4">
      <t>ヨヤクバンゴウ</t>
    </rPh>
    <phoneticPr fontId="1"/>
  </si>
  <si>
    <t>（建災防記入）</t>
    <rPh sb="1" eb="4">
      <t>ケンサイボウ</t>
    </rPh>
    <rPh sb="4" eb="6">
      <t>キニュウ</t>
    </rPh>
    <phoneticPr fontId="1"/>
  </si>
  <si>
    <t>生年月日
（西　暦）</t>
    <rPh sb="0" eb="4">
      <t>セイネンガッピ</t>
    </rPh>
    <rPh sb="6" eb="7">
      <t>ニシ</t>
    </rPh>
    <rPh sb="8" eb="9">
      <t>コヨミ</t>
    </rPh>
    <phoneticPr fontId="1"/>
  </si>
  <si>
    <t>一人目</t>
    <rPh sb="0" eb="3">
      <t>1リメ</t>
    </rPh>
    <phoneticPr fontId="1"/>
  </si>
  <si>
    <t>入力に関する説明文を省略します。</t>
    <rPh sb="0" eb="2">
      <t>ニュウリョク</t>
    </rPh>
    <rPh sb="3" eb="4">
      <t>カン</t>
    </rPh>
    <rPh sb="6" eb="9">
      <t>セツメイブン</t>
    </rPh>
    <rPh sb="10" eb="12">
      <t>ショウリャク</t>
    </rPh>
    <phoneticPr fontId="1"/>
  </si>
  <si>
    <t>二人目</t>
    <rPh sb="0" eb="3">
      <t>フタリメ</t>
    </rPh>
    <phoneticPr fontId="1"/>
  </si>
  <si>
    <t>三人目</t>
    <rPh sb="0" eb="3">
      <t>サンニンメ</t>
    </rPh>
    <phoneticPr fontId="1"/>
  </si>
  <si>
    <t>　</t>
    <phoneticPr fontId="1"/>
  </si>
  <si>
    <t>「②受講料等」の情報</t>
    <rPh sb="2" eb="6">
      <t>ジュコウリョウナド</t>
    </rPh>
    <rPh sb="8" eb="10">
      <t>ジョウホウ</t>
    </rPh>
    <phoneticPr fontId="1"/>
  </si>
  <si>
    <t>一人当たり</t>
    <rPh sb="0" eb="3">
      <t>ヒトリア</t>
    </rPh>
    <phoneticPr fontId="1"/>
  </si>
  <si>
    <t>・予約完了メールに記載されている予約番号をご入力ください。</t>
    <rPh sb="1" eb="3">
      <t>ヨヤク</t>
    </rPh>
    <rPh sb="3" eb="5">
      <t>カンリョウ</t>
    </rPh>
    <rPh sb="9" eb="11">
      <t>キサイ</t>
    </rPh>
    <rPh sb="16" eb="20">
      <t>ヨヤクバンゴウ</t>
    </rPh>
    <rPh sb="22" eb="24">
      <t>ニュウリョク</t>
    </rPh>
    <phoneticPr fontId="1"/>
  </si>
  <si>
    <t>①受講料×受講者数</t>
    <rPh sb="1" eb="4">
      <t>ジュコウリョウ</t>
    </rPh>
    <rPh sb="5" eb="9">
      <t>ジュコウシャスウ</t>
    </rPh>
    <phoneticPr fontId="1"/>
  </si>
  <si>
    <t>１冊</t>
    <rPh sb="1" eb="2">
      <t>サツ</t>
    </rPh>
    <phoneticPr fontId="1"/>
  </si>
  <si>
    <t>必要部数</t>
    <rPh sb="0" eb="4">
      <t>ヒツヨウブスウ</t>
    </rPh>
    <phoneticPr fontId="1"/>
  </si>
  <si>
    <t>②テキスト代×必要部数</t>
    <rPh sb="5" eb="6">
      <t>ダイ</t>
    </rPh>
    <rPh sb="7" eb="11">
      <t>ヒツヨウブスウ</t>
    </rPh>
    <phoneticPr fontId="1"/>
  </si>
  <si>
    <t>受講料小計</t>
    <rPh sb="0" eb="3">
      <t>ジュコウリョウ</t>
    </rPh>
    <rPh sb="3" eb="5">
      <t>ショウケイ</t>
    </rPh>
    <phoneticPr fontId="1"/>
  </si>
  <si>
    <t>受講者数</t>
    <rPh sb="0" eb="4">
      <t>ジュコウシャスウ</t>
    </rPh>
    <phoneticPr fontId="1"/>
  </si>
  <si>
    <t>必要項目を入力又は選択されている場合、「受講料」及び「テキスト代」は、自動で入力されます。</t>
    <rPh sb="0" eb="4">
      <t>ヒツヨウコウモク</t>
    </rPh>
    <rPh sb="5" eb="7">
      <t>ニュウリョク</t>
    </rPh>
    <rPh sb="7" eb="8">
      <t>マタ</t>
    </rPh>
    <rPh sb="9" eb="11">
      <t>センタク</t>
    </rPh>
    <rPh sb="16" eb="18">
      <t>バアイ</t>
    </rPh>
    <rPh sb="20" eb="23">
      <t>ジュコウリョウ</t>
    </rPh>
    <rPh sb="24" eb="25">
      <t>オヨ</t>
    </rPh>
    <rPh sb="31" eb="32">
      <t>ダイ</t>
    </rPh>
    <rPh sb="35" eb="37">
      <t>ジドウ</t>
    </rPh>
    <rPh sb="38" eb="40">
      <t>ニュウリョク</t>
    </rPh>
    <phoneticPr fontId="1"/>
  </si>
  <si>
    <t>入力された「受講者氏名」の数をカウントし、人数や部数を自動入力しています。</t>
    <rPh sb="0" eb="2">
      <t>ニュウリョク</t>
    </rPh>
    <rPh sb="6" eb="11">
      <t>ジュコウシャシメイ</t>
    </rPh>
    <rPh sb="13" eb="14">
      <t>カズ</t>
    </rPh>
    <rPh sb="21" eb="23">
      <t>ニンズウ</t>
    </rPh>
    <rPh sb="24" eb="26">
      <t>ブスウ</t>
    </rPh>
    <rPh sb="27" eb="29">
      <t>ジドウ</t>
    </rPh>
    <rPh sb="29" eb="31">
      <t>ニュウリョク</t>
    </rPh>
    <phoneticPr fontId="1"/>
  </si>
  <si>
    <t>領収証の宛名</t>
    <rPh sb="0" eb="3">
      <t>リョウシュウショウ</t>
    </rPh>
    <rPh sb="4" eb="6">
      <t>アテナ</t>
    </rPh>
    <phoneticPr fontId="1"/>
  </si>
  <si>
    <t>領収証の宛名を選択してください。</t>
    <rPh sb="0" eb="3">
      <t>リョウシュウショウ</t>
    </rPh>
    <rPh sb="4" eb="6">
      <t>アテナ</t>
    </rPh>
    <rPh sb="7" eb="9">
      <t>センタク</t>
    </rPh>
    <phoneticPr fontId="1"/>
  </si>
  <si>
    <t>こちらに希望される領収証の宛名を入力してください。</t>
    <rPh sb="4" eb="6">
      <t>キボウ</t>
    </rPh>
    <rPh sb="9" eb="12">
      <t>リョウシュウショウ</t>
    </rPh>
    <rPh sb="13" eb="15">
      <t>アテナ</t>
    </rPh>
    <rPh sb="16" eb="18">
      <t>ニュウリョク</t>
    </rPh>
    <phoneticPr fontId="1"/>
  </si>
  <si>
    <t>領収証の宛名</t>
    <rPh sb="0" eb="3">
      <t>リョウシュウショウ</t>
    </rPh>
    <rPh sb="2" eb="3">
      <t>ショウ</t>
    </rPh>
    <rPh sb="4" eb="6">
      <t>アテナ</t>
    </rPh>
    <phoneticPr fontId="1"/>
  </si>
  <si>
    <t>】</t>
    <phoneticPr fontId="1"/>
  </si>
  <si>
    <t>ご記入いただいた個人情報はお申込みいただいた講習の実施のために使用するものであり、受講者の同意なしに目的以外に使用いたしません。</t>
    <phoneticPr fontId="1"/>
  </si>
  <si>
    <t>受講を希望する講習</t>
    <rPh sb="0" eb="2">
      <t>ジュコウ</t>
    </rPh>
    <rPh sb="3" eb="5">
      <t>キボウ</t>
    </rPh>
    <rPh sb="7" eb="9">
      <t>コウシュウ</t>
    </rPh>
    <phoneticPr fontId="1"/>
  </si>
  <si>
    <t>次の各項目は、「入力」又は「選択」してください。</t>
    <rPh sb="0" eb="1">
      <t>ツギ</t>
    </rPh>
    <rPh sb="2" eb="5">
      <t>カクコウモク</t>
    </rPh>
    <rPh sb="8" eb="10">
      <t>ニュウリョク</t>
    </rPh>
    <rPh sb="11" eb="12">
      <t>マタ</t>
    </rPh>
    <rPh sb="14" eb="16">
      <t>センタク</t>
    </rPh>
    <phoneticPr fontId="1"/>
  </si>
  <si>
    <t>各項目入力後、「→（右矢印）」キーを押すと、次の入力項目に移動します。</t>
    <rPh sb="0" eb="6">
      <t>カクコウモクニュウリョクゴ</t>
    </rPh>
    <rPh sb="10" eb="13">
      <t>ミギヤジルシ</t>
    </rPh>
    <rPh sb="18" eb="19">
      <t>オ</t>
    </rPh>
    <rPh sb="22" eb="23">
      <t>ツギ</t>
    </rPh>
    <rPh sb="24" eb="28">
      <t>ニュウリョクコウモク</t>
    </rPh>
    <rPh sb="29" eb="31">
      <t>イドウ</t>
    </rPh>
    <phoneticPr fontId="1"/>
  </si>
  <si>
    <t>入力をやり直すときは、「←（左矢印）」キーを押すと１つ前に戻ります。</t>
    <rPh sb="0" eb="2">
      <t>ニュウリョク</t>
    </rPh>
    <rPh sb="5" eb="6">
      <t>ナオ</t>
    </rPh>
    <rPh sb="14" eb="17">
      <t>ヒダリヤジルシ</t>
    </rPh>
    <rPh sb="22" eb="23">
      <t>オ</t>
    </rPh>
    <rPh sb="27" eb="28">
      <t>マエ</t>
    </rPh>
    <rPh sb="29" eb="30">
      <t>モド</t>
    </rPh>
    <phoneticPr fontId="1"/>
  </si>
  <si>
    <t>作成年月日</t>
    <rPh sb="0" eb="5">
      <t>サクセイネンガッピ</t>
    </rPh>
    <phoneticPr fontId="1"/>
  </si>
  <si>
    <t>しない</t>
  </si>
  <si>
    <t>「受講料小計」＋「テキスト代小計」＝「合計額」</t>
    <rPh sb="1" eb="4">
      <t>ジュコウリョウ</t>
    </rPh>
    <rPh sb="4" eb="6">
      <t>ショウケイ</t>
    </rPh>
    <rPh sb="13" eb="14">
      <t>ダイ</t>
    </rPh>
    <rPh sb="14" eb="16">
      <t>ショウケイ</t>
    </rPh>
    <rPh sb="19" eb="22">
      <t>ゴウケイガク</t>
    </rPh>
    <phoneticPr fontId="1"/>
  </si>
  <si>
    <t>入力項目は以上となります。</t>
    <phoneticPr fontId="1"/>
  </si>
  <si>
    <t>「受講申込書」を「受講申込書」sheetから印刷してください。</t>
    <phoneticPr fontId="1"/>
  </si>
  <si>
    <t>領収証交付日</t>
    <rPh sb="0" eb="3">
      <t>リョウシュウショウ</t>
    </rPh>
    <rPh sb="3" eb="6">
      <t>コウフビ</t>
    </rPh>
    <phoneticPr fontId="1"/>
  </si>
  <si>
    <t>氏名、生年月日等の各項目は、誤りのないよう正確に入力してください。</t>
    <rPh sb="0" eb="2">
      <t>シメイ</t>
    </rPh>
    <rPh sb="3" eb="7">
      <t>セイネンガッピ</t>
    </rPh>
    <rPh sb="7" eb="8">
      <t>ナド</t>
    </rPh>
    <rPh sb="9" eb="12">
      <t>カクコウモク</t>
    </rPh>
    <rPh sb="14" eb="15">
      <t>アヤマ</t>
    </rPh>
    <rPh sb="21" eb="23">
      <t>セイカク</t>
    </rPh>
    <rPh sb="24" eb="26">
      <t>ニュウリョク</t>
    </rPh>
    <phoneticPr fontId="1"/>
  </si>
  <si>
    <t>・「受講者氏名」は、漢字などを略さずに戸籍登録されている正式な氏名を正確に記入してください。</t>
    <rPh sb="2" eb="5">
      <t>ジュコウシャ</t>
    </rPh>
    <rPh sb="5" eb="7">
      <t>シメイ</t>
    </rPh>
    <rPh sb="10" eb="12">
      <t>カンジ</t>
    </rPh>
    <rPh sb="15" eb="16">
      <t>リャク</t>
    </rPh>
    <rPh sb="19" eb="21">
      <t>コセキ</t>
    </rPh>
    <rPh sb="21" eb="23">
      <t>トウロク</t>
    </rPh>
    <rPh sb="28" eb="30">
      <t>セイシキ</t>
    </rPh>
    <rPh sb="31" eb="33">
      <t>シメイ</t>
    </rPh>
    <rPh sb="34" eb="36">
      <t>セイカク</t>
    </rPh>
    <rPh sb="37" eb="39">
      <t>キニュウ</t>
    </rPh>
    <phoneticPr fontId="1"/>
  </si>
  <si>
    <t>・住所は、富山県外の方は、必ず都道府県名から入力してください。</t>
    <rPh sb="1" eb="3">
      <t>ジュウショ</t>
    </rPh>
    <rPh sb="5" eb="9">
      <t>トヤマケンガイ</t>
    </rPh>
    <rPh sb="10" eb="11">
      <t>カタ</t>
    </rPh>
    <rPh sb="13" eb="14">
      <t>カナラ</t>
    </rPh>
    <rPh sb="15" eb="20">
      <t>トドウフケンメイ</t>
    </rPh>
    <rPh sb="22" eb="24">
      <t>ニュウリョク</t>
    </rPh>
    <phoneticPr fontId="1"/>
  </si>
  <si>
    <t>　富山県内の方は、県名のみ省略が可能です。</t>
    <rPh sb="1" eb="5">
      <t>トヤマケンナイ</t>
    </rPh>
    <rPh sb="6" eb="7">
      <t>カタ</t>
    </rPh>
    <rPh sb="9" eb="11">
      <t>ケンメイ</t>
    </rPh>
    <rPh sb="13" eb="15">
      <t>ショウリャク</t>
    </rPh>
    <rPh sb="16" eb="18">
      <t>カノウ</t>
    </rPh>
    <phoneticPr fontId="1"/>
  </si>
  <si>
    <t>修了証には正式な氏名の他、「旧姓」又は「通称名」の併記が可能です。</t>
    <phoneticPr fontId="1"/>
  </si>
  <si>
    <t>・「旧姓」又は「通称」の併記を希望される場合には、「する」を選択してください。</t>
    <rPh sb="2" eb="4">
      <t>キュウセイ</t>
    </rPh>
    <rPh sb="5" eb="6">
      <t>マタ</t>
    </rPh>
    <rPh sb="8" eb="10">
      <t>ツウショウ</t>
    </rPh>
    <rPh sb="12" eb="14">
      <t>ヘイキ</t>
    </rPh>
    <rPh sb="15" eb="17">
      <t>キボウ</t>
    </rPh>
    <rPh sb="20" eb="22">
      <t>バアイ</t>
    </rPh>
    <rPh sb="30" eb="32">
      <t>センタク</t>
    </rPh>
    <phoneticPr fontId="1"/>
  </si>
  <si>
    <t>「通称名」</t>
    <rPh sb="1" eb="3">
      <t>ツウショウ</t>
    </rPh>
    <rPh sb="3" eb="4">
      <t>メイ</t>
    </rPh>
    <phoneticPr fontId="1"/>
  </si>
  <si>
    <t>連絡先担当者に関する次の事項を入力してください。</t>
    <rPh sb="0" eb="3">
      <t>レンラクサキ</t>
    </rPh>
    <rPh sb="3" eb="6">
      <t>タントウシャ</t>
    </rPh>
    <rPh sb="7" eb="8">
      <t>カン</t>
    </rPh>
    <rPh sb="10" eb="11">
      <t>ツギ</t>
    </rPh>
    <rPh sb="12" eb="14">
      <t>ジコウ</t>
    </rPh>
    <rPh sb="15" eb="17">
      <t>ニュウリョク</t>
    </rPh>
    <phoneticPr fontId="1"/>
  </si>
  <si>
    <t>領収証に記載する「宛名」を選択してください。</t>
    <phoneticPr fontId="1"/>
  </si>
  <si>
    <t>受講者が建災防富山県支部の会員事業場（1号会員）の役員又は労働者である場合は「会員」を選択してください。</t>
    <rPh sb="0" eb="3">
      <t>ジュコウシャ</t>
    </rPh>
    <rPh sb="4" eb="7">
      <t>ケンサイボウ</t>
    </rPh>
    <rPh sb="7" eb="12">
      <t>トヤマケンシブ</t>
    </rPh>
    <rPh sb="13" eb="15">
      <t>カイイン</t>
    </rPh>
    <rPh sb="15" eb="18">
      <t>ジギョウバ</t>
    </rPh>
    <rPh sb="20" eb="23">
      <t>ゴウカイイン</t>
    </rPh>
    <rPh sb="25" eb="27">
      <t>ヤクイン</t>
    </rPh>
    <rPh sb="27" eb="28">
      <t>マタ</t>
    </rPh>
    <rPh sb="29" eb="32">
      <t>ロウドウシャ</t>
    </rPh>
    <rPh sb="35" eb="37">
      <t>バアイ</t>
    </rPh>
    <rPh sb="39" eb="41">
      <t>カイイン</t>
    </rPh>
    <rPh sb="43" eb="45">
      <t>センタク</t>
    </rPh>
    <phoneticPr fontId="1"/>
  </si>
  <si>
    <t>「一般（非会員）」は、そのままにしてください。</t>
    <rPh sb="1" eb="3">
      <t>イッパン</t>
    </rPh>
    <rPh sb="4" eb="7">
      <t>ヒカイイン</t>
    </rPh>
    <phoneticPr fontId="1"/>
  </si>
  <si>
    <t>「基本説明」</t>
    <rPh sb="1" eb="5">
      <t>キホンセツメイ</t>
    </rPh>
    <phoneticPr fontId="1"/>
  </si>
  <si>
    <t>情報入力</t>
    <rPh sb="0" eb="4">
      <t>ジョウホウニュウリョク</t>
    </rPh>
    <phoneticPr fontId="1"/>
  </si>
  <si>
    <t>受講申込書</t>
    <rPh sb="0" eb="5">
      <t>ジュコウモウシコミショ</t>
    </rPh>
    <phoneticPr fontId="1"/>
  </si>
  <si>
    <t>①</t>
    <phoneticPr fontId="1"/>
  </si>
  <si>
    <t>③</t>
    <phoneticPr fontId="1"/>
  </si>
  <si>
    <t>証明写真１枚</t>
    <rPh sb="0" eb="4">
      <t>ショウメイシャシン</t>
    </rPh>
    <rPh sb="5" eb="6">
      <t>マイ</t>
    </rPh>
    <phoneticPr fontId="1"/>
  </si>
  <si>
    <t>・大きさ（縦３０ｍｍ、横２４ｍｍ）</t>
    <rPh sb="1" eb="2">
      <t>オオ</t>
    </rPh>
    <rPh sb="5" eb="6">
      <t>タテ</t>
    </rPh>
    <rPh sb="11" eb="12">
      <t>ヨコ</t>
    </rPh>
    <phoneticPr fontId="1"/>
  </si>
  <si>
    <t>・背景無地、正面、上三分身（胸から上）、脱帽、サングラス不可、6ヶ月以内に撮影した物。</t>
    <phoneticPr fontId="1"/>
  </si>
  <si>
    <t>・写真の裏面に受講者氏名（フルネーム）を記載してください。</t>
    <phoneticPr fontId="1"/>
  </si>
  <si>
    <t>・デジカメ写真を使用することは可能ですが、印刷紙には必ず写真用の用紙を使用してください。普通紙に印刷されている場合、再度提出していただきます。</t>
    <phoneticPr fontId="1"/>
  </si>
  <si>
    <t>・写真に写っている方の容姿を補正や加工しないでください。</t>
    <phoneticPr fontId="1"/>
  </si>
  <si>
    <t>受講料・テキスト代</t>
    <rPh sb="0" eb="3">
      <t>ジュコウリョウ</t>
    </rPh>
    <rPh sb="8" eb="9">
      <t>ダイ</t>
    </rPh>
    <phoneticPr fontId="1"/>
  </si>
  <si>
    <t>「申込時に必要なもの」はこちらをご確認ください。</t>
    <rPh sb="1" eb="3">
      <t>モウシコ</t>
    </rPh>
    <rPh sb="3" eb="4">
      <t>ジ</t>
    </rPh>
    <rPh sb="5" eb="7">
      <t>ヒツヨウ</t>
    </rPh>
    <rPh sb="17" eb="19">
      <t>カクニン</t>
    </rPh>
    <phoneticPr fontId="1"/>
  </si>
  <si>
    <t>・申込書作成年月日</t>
    <rPh sb="1" eb="4">
      <t>モウシコミショ</t>
    </rPh>
    <rPh sb="4" eb="6">
      <t>サクセイ</t>
    </rPh>
    <rPh sb="6" eb="9">
      <t>ネンガッピ</t>
    </rPh>
    <phoneticPr fontId="1"/>
  </si>
  <si>
    <t>・住所の郵便番号</t>
    <rPh sb="1" eb="3">
      <t>ジュウショ</t>
    </rPh>
    <rPh sb="4" eb="8">
      <t>ユウビンバンゴウ</t>
    </rPh>
    <phoneticPr fontId="1"/>
  </si>
  <si>
    <t>受講料等のお支払い時、適格請求書（インボイス）に該当する領収証を発行します。</t>
    <rPh sb="9" eb="10">
      <t>ジ</t>
    </rPh>
    <phoneticPr fontId="1"/>
  </si>
  <si>
    <t>「申込時に必要な物」は、こちらをご確認ください。</t>
    <rPh sb="1" eb="4">
      <t>モウシコミジ</t>
    </rPh>
    <rPh sb="5" eb="7">
      <t>ヒツヨウ</t>
    </rPh>
    <rPh sb="8" eb="9">
      <t>モノ</t>
    </rPh>
    <rPh sb="17" eb="19">
      <t>カクニン</t>
    </rPh>
    <phoneticPr fontId="1"/>
  </si>
  <si>
    <t>「旧姓」又は「通称名」の併記を希望される方</t>
    <rPh sb="1" eb="3">
      <t>キュウセイ</t>
    </rPh>
    <rPh sb="4" eb="5">
      <t>マタ</t>
    </rPh>
    <rPh sb="7" eb="9">
      <t>ツウショウ</t>
    </rPh>
    <rPh sb="9" eb="10">
      <t>メイ</t>
    </rPh>
    <rPh sb="12" eb="14">
      <t>ヘイキ</t>
    </rPh>
    <rPh sb="15" eb="17">
      <t>キボウ</t>
    </rPh>
    <rPh sb="20" eb="21">
      <t>カタ</t>
    </rPh>
    <phoneticPr fontId="1"/>
  </si>
  <si>
    <t>「旧姓」又は「通称名」の併記を希望される方は、次の物を受講申込時に付けてください。</t>
    <rPh sb="1" eb="3">
      <t>キュウセイ</t>
    </rPh>
    <rPh sb="4" eb="5">
      <t>マタ</t>
    </rPh>
    <rPh sb="7" eb="9">
      <t>ツウショウ</t>
    </rPh>
    <rPh sb="9" eb="10">
      <t>メイ</t>
    </rPh>
    <rPh sb="12" eb="14">
      <t>ヘイキ</t>
    </rPh>
    <rPh sb="15" eb="17">
      <t>キボウ</t>
    </rPh>
    <rPh sb="20" eb="21">
      <t>カタ</t>
    </rPh>
    <rPh sb="23" eb="24">
      <t>ツギ</t>
    </rPh>
    <rPh sb="25" eb="26">
      <t>モノ</t>
    </rPh>
    <rPh sb="27" eb="32">
      <t>ジュコウモウシコミジ</t>
    </rPh>
    <rPh sb="33" eb="34">
      <t>ツ</t>
    </rPh>
    <phoneticPr fontId="1"/>
  </si>
  <si>
    <t>「旧姓」・・・</t>
    <phoneticPr fontId="1"/>
  </si>
  <si>
    <t>「戸籍抄本」や旧姓が記載されている「住民票」又は「自動車運転免許証」等</t>
    <rPh sb="1" eb="5">
      <t>コセキショウホン</t>
    </rPh>
    <rPh sb="7" eb="9">
      <t>キュウセイ</t>
    </rPh>
    <rPh sb="10" eb="12">
      <t>キサイ</t>
    </rPh>
    <rPh sb="18" eb="21">
      <t>ジュウミンヒョウ</t>
    </rPh>
    <rPh sb="22" eb="23">
      <t>マタ</t>
    </rPh>
    <rPh sb="25" eb="28">
      <t>ジドウシャ</t>
    </rPh>
    <rPh sb="28" eb="30">
      <t>ウンテン</t>
    </rPh>
    <rPh sb="30" eb="33">
      <t>メンキョショウ</t>
    </rPh>
    <rPh sb="34" eb="35">
      <t>ナド</t>
    </rPh>
    <phoneticPr fontId="1"/>
  </si>
  <si>
    <t>「通称名」・・・</t>
    <rPh sb="1" eb="3">
      <t>ツウショウ</t>
    </rPh>
    <rPh sb="3" eb="4">
      <t>メイ</t>
    </rPh>
    <phoneticPr fontId="1"/>
  </si>
  <si>
    <t>通称を併記する場合、住民基本台帳に基づき次の物が必要です。</t>
    <rPh sb="0" eb="2">
      <t>ツウショウ</t>
    </rPh>
    <rPh sb="3" eb="5">
      <t>ヘイキ</t>
    </rPh>
    <rPh sb="7" eb="9">
      <t>バアイ</t>
    </rPh>
    <rPh sb="10" eb="16">
      <t>ジュウミンキホンダイチョウ</t>
    </rPh>
    <rPh sb="17" eb="18">
      <t>モト</t>
    </rPh>
    <rPh sb="20" eb="21">
      <t>ツギ</t>
    </rPh>
    <rPh sb="22" eb="23">
      <t>モノ</t>
    </rPh>
    <rPh sb="24" eb="26">
      <t>ヒツヨウ</t>
    </rPh>
    <phoneticPr fontId="1"/>
  </si>
  <si>
    <t>市区町村に届け出た「通称」が記載されている公的文書。</t>
    <rPh sb="0" eb="4">
      <t>シクチョウソン</t>
    </rPh>
    <rPh sb="5" eb="6">
      <t>トド</t>
    </rPh>
    <rPh sb="7" eb="8">
      <t>デ</t>
    </rPh>
    <rPh sb="10" eb="12">
      <t>ツウショウ</t>
    </rPh>
    <rPh sb="14" eb="16">
      <t>キサイ</t>
    </rPh>
    <rPh sb="21" eb="25">
      <t>コウテキブンショ</t>
    </rPh>
    <phoneticPr fontId="1"/>
  </si>
  <si>
    <t>④</t>
    <phoneticPr fontId="1"/>
  </si>
  <si>
    <t>　こちらは、建設業労働災害防止協会富山県支部が実施する</t>
    <rPh sb="6" eb="17">
      <t>ケンセツギョウロウドウサイガイボウシキョウカイ</t>
    </rPh>
    <rPh sb="17" eb="22">
      <t>トヤマケンシブ</t>
    </rPh>
    <rPh sb="23" eb="25">
      <t>ジッシ</t>
    </rPh>
    <phoneticPr fontId="1"/>
  </si>
  <si>
    <t>　他の講習では使用できません。</t>
    <rPh sb="1" eb="2">
      <t>ホカ</t>
    </rPh>
    <rPh sb="3" eb="5">
      <t>コウシュウ</t>
    </rPh>
    <rPh sb="7" eb="9">
      <t>シヨウ</t>
    </rPh>
    <phoneticPr fontId="1"/>
  </si>
  <si>
    <t>　作成手順は次のとおりです。</t>
    <rPh sb="1" eb="5">
      <t>サクセイテジュン</t>
    </rPh>
    <rPh sb="6" eb="7">
      <t>ツギ</t>
    </rPh>
    <phoneticPr fontId="1"/>
  </si>
  <si>
    <t>過去の戸籍上の姓</t>
    <rPh sb="0" eb="2">
      <t>カコ</t>
    </rPh>
    <rPh sb="3" eb="6">
      <t>コセキジョウ</t>
    </rPh>
    <rPh sb="7" eb="8">
      <t>セイ</t>
    </rPh>
    <phoneticPr fontId="1"/>
  </si>
  <si>
    <t>旧姓を併記する場合、次の物が必要です。</t>
    <rPh sb="0" eb="2">
      <t>キュウセイ</t>
    </rPh>
    <rPh sb="3" eb="5">
      <t>ヘイキ</t>
    </rPh>
    <rPh sb="7" eb="9">
      <t>バアイ</t>
    </rPh>
    <rPh sb="10" eb="11">
      <t>ツギ</t>
    </rPh>
    <rPh sb="12" eb="13">
      <t>モノ</t>
    </rPh>
    <rPh sb="14" eb="16">
      <t>ヒツヨウ</t>
    </rPh>
    <phoneticPr fontId="1"/>
  </si>
  <si>
    <t>建災防記入</t>
    <rPh sb="0" eb="5">
      <t>ケンサイボウキニュウ</t>
    </rPh>
    <phoneticPr fontId="1"/>
  </si>
  <si>
    <t>職長・安全衛生責任者能力向上教育</t>
    <rPh sb="0" eb="2">
      <t>ショクチョウ</t>
    </rPh>
    <rPh sb="3" eb="10">
      <t>アンゼンエイセイセキニンシャ</t>
    </rPh>
    <rPh sb="10" eb="16">
      <t>ノウリョクコウジョウキョウイク</t>
    </rPh>
    <phoneticPr fontId="1"/>
  </si>
  <si>
    <t>職長・安全衛生責任者教育</t>
    <rPh sb="0" eb="2">
      <t>ショクチョウ</t>
    </rPh>
    <rPh sb="3" eb="12">
      <t>アンゼンエイセイセキニンシャキョウイク</t>
    </rPh>
    <phoneticPr fontId="1"/>
  </si>
  <si>
    <t>施工管理者等のための足場点検実務者研修</t>
    <rPh sb="0" eb="6">
      <t>セコウカンリシャナド</t>
    </rPh>
    <rPh sb="10" eb="19">
      <t>アシバテンケンジツムシャケンシュウ</t>
    </rPh>
    <phoneticPr fontId="1"/>
  </si>
  <si>
    <t>現場管理者統括管理講習</t>
    <rPh sb="0" eb="5">
      <t>ゲンバカンリシャ</t>
    </rPh>
    <rPh sb="5" eb="11">
      <t>トウカツカンリコウシュウ</t>
    </rPh>
    <phoneticPr fontId="1"/>
  </si>
  <si>
    <t>建設業における熱中症予防指導員・管理者研修</t>
    <rPh sb="0" eb="3">
      <t>ケンセツギョウ</t>
    </rPh>
    <rPh sb="7" eb="15">
      <t>ネッチュウショウヨボウシドウイン</t>
    </rPh>
    <rPh sb="16" eb="21">
      <t>カンリシャケンシュウ</t>
    </rPh>
    <phoneticPr fontId="1"/>
  </si>
  <si>
    <t>斜面点検者のための安全教育</t>
    <rPh sb="0" eb="5">
      <t>シャメンテンケンシャ</t>
    </rPh>
    <rPh sb="9" eb="13">
      <t>アンゼンキョウイク</t>
    </rPh>
    <phoneticPr fontId="1"/>
  </si>
  <si>
    <t>講習名</t>
    <rPh sb="0" eb="3">
      <t>コウシュウメイ</t>
    </rPh>
    <phoneticPr fontId="1"/>
  </si>
  <si>
    <t>受講料</t>
    <rPh sb="0" eb="3">
      <t>ジュコウリョウ</t>
    </rPh>
    <phoneticPr fontId="1"/>
  </si>
  <si>
    <t>会員</t>
    <rPh sb="0" eb="2">
      <t>カイイン</t>
    </rPh>
    <phoneticPr fontId="1"/>
  </si>
  <si>
    <t>一般（非会員）</t>
    <rPh sb="0" eb="2">
      <t>イッパン</t>
    </rPh>
    <rPh sb="3" eb="6">
      <t>ヒカイイン</t>
    </rPh>
    <phoneticPr fontId="1"/>
  </si>
  <si>
    <t>区分</t>
    <rPh sb="0" eb="2">
      <t>クブン</t>
    </rPh>
    <phoneticPr fontId="1"/>
  </si>
  <si>
    <t>計算式用</t>
    <rPh sb="0" eb="4">
      <t>ケイサンシキヨウ</t>
    </rPh>
    <phoneticPr fontId="1"/>
  </si>
  <si>
    <t>計算式用</t>
    <rPh sb="0" eb="4">
      <t>ケイサンシキヨウ</t>
    </rPh>
    <phoneticPr fontId="1"/>
  </si>
  <si>
    <t>⑤</t>
    <phoneticPr fontId="1"/>
  </si>
  <si>
    <t>　「職長・安全衛生責任者能力向上教育」の受講対象者は、「職長・安全衛生責任者教育」又は「職長教育」を修了している方です。
　受講申込時に「職長・安全衛生責任者教育」又は「職長教育」の修了証の写しを受講申込書に付けてください。</t>
    <rPh sb="2" eb="4">
      <t>ショクチョウ</t>
    </rPh>
    <rPh sb="5" eb="7">
      <t>アンゼン</t>
    </rPh>
    <rPh sb="7" eb="9">
      <t>エイセイ</t>
    </rPh>
    <rPh sb="9" eb="12">
      <t>セキニンシャ</t>
    </rPh>
    <rPh sb="12" eb="14">
      <t>ノウリョク</t>
    </rPh>
    <rPh sb="14" eb="16">
      <t>コウジョウ</t>
    </rPh>
    <rPh sb="16" eb="18">
      <t>キョウイク</t>
    </rPh>
    <rPh sb="20" eb="25">
      <t>ジュコウタイショウシャ</t>
    </rPh>
    <rPh sb="28" eb="30">
      <t>ショクチョウ</t>
    </rPh>
    <rPh sb="31" eb="40">
      <t>アンゼンエイセイセキニンシャキョウイク</t>
    </rPh>
    <rPh sb="41" eb="42">
      <t>マタ</t>
    </rPh>
    <rPh sb="44" eb="46">
      <t>ショクチョウ</t>
    </rPh>
    <rPh sb="46" eb="48">
      <t>キョウイク</t>
    </rPh>
    <rPh sb="50" eb="52">
      <t>シュウリョウ</t>
    </rPh>
    <rPh sb="56" eb="57">
      <t>カタ</t>
    </rPh>
    <rPh sb="62" eb="67">
      <t>ジュコウモウシコミジ</t>
    </rPh>
    <rPh sb="69" eb="71">
      <t>ショクチョウ</t>
    </rPh>
    <rPh sb="72" eb="81">
      <t>アンゼンエイセイセキニンシャキョウイク</t>
    </rPh>
    <rPh sb="82" eb="83">
      <t>マタ</t>
    </rPh>
    <rPh sb="85" eb="89">
      <t>ショクチョウキョウイク</t>
    </rPh>
    <rPh sb="91" eb="94">
      <t>シュウリョウショウ</t>
    </rPh>
    <rPh sb="95" eb="96">
      <t>ウツ</t>
    </rPh>
    <rPh sb="98" eb="103">
      <t>ジュコウモウシコミショ</t>
    </rPh>
    <rPh sb="104" eb="105">
      <t>ツ</t>
    </rPh>
    <phoneticPr fontId="1"/>
  </si>
  <si>
    <t>　なお、職長・安全衛生責任者能力向上教育を受講しても、「職長・安全衛生責任者教育」又は「職長教育」を修了したことにはなりません。</t>
    <rPh sb="4" eb="6">
      <t>ショクチョウ</t>
    </rPh>
    <rPh sb="7" eb="14">
      <t>アンゼンエイセイセキニンシャ</t>
    </rPh>
    <rPh sb="14" eb="20">
      <t>ノウリョクコウジョウキョウイク</t>
    </rPh>
    <rPh sb="21" eb="23">
      <t>ジュコウ</t>
    </rPh>
    <rPh sb="28" eb="30">
      <t>ショクチョウ</t>
    </rPh>
    <rPh sb="31" eb="40">
      <t>アンゼンエイセイセキニンシャキョウイク</t>
    </rPh>
    <rPh sb="41" eb="42">
      <t>マタ</t>
    </rPh>
    <rPh sb="44" eb="46">
      <t>ショクチョウ</t>
    </rPh>
    <rPh sb="46" eb="48">
      <t>キョウイク</t>
    </rPh>
    <rPh sb="50" eb="52">
      <t>シュウリョウ</t>
    </rPh>
    <phoneticPr fontId="1"/>
  </si>
  <si>
    <t>小型車両系建設機械（整地・運搬・積込み用及び掘削用）の運転業務に係る特別教育</t>
    <rPh sb="0" eb="9">
      <t>コガタシャリョウケイケンセツキカイ</t>
    </rPh>
    <rPh sb="10" eb="12">
      <t>セイチ</t>
    </rPh>
    <rPh sb="13" eb="15">
      <t>ウンパン</t>
    </rPh>
    <rPh sb="16" eb="18">
      <t>ツミコ</t>
    </rPh>
    <rPh sb="19" eb="20">
      <t>ヨウ</t>
    </rPh>
    <rPh sb="20" eb="21">
      <t>オヨ</t>
    </rPh>
    <rPh sb="22" eb="25">
      <t>クッサクヨウ</t>
    </rPh>
    <rPh sb="27" eb="31">
      <t>ウンテンギョウム</t>
    </rPh>
    <rPh sb="32" eb="33">
      <t>カカ</t>
    </rPh>
    <rPh sb="34" eb="38">
      <t>トクベツキョウイク</t>
    </rPh>
    <phoneticPr fontId="1"/>
  </si>
  <si>
    <t>ローラー（締固め用建設機械）の運転業務に係る特別教育</t>
    <rPh sb="5" eb="7">
      <t>シメカタ</t>
    </rPh>
    <rPh sb="8" eb="9">
      <t>ヨウ</t>
    </rPh>
    <rPh sb="9" eb="13">
      <t>ケンセツキカイ</t>
    </rPh>
    <rPh sb="15" eb="19">
      <t>ウンテンギョウム</t>
    </rPh>
    <rPh sb="20" eb="21">
      <t>カカ</t>
    </rPh>
    <rPh sb="22" eb="26">
      <t>トクベツキョウイク</t>
    </rPh>
    <phoneticPr fontId="1"/>
  </si>
  <si>
    <t>巻上げ機（ウインチ）の運転業務に係る特別教育</t>
    <rPh sb="0" eb="2">
      <t>マキア</t>
    </rPh>
    <rPh sb="3" eb="4">
      <t>キ</t>
    </rPh>
    <rPh sb="11" eb="15">
      <t>ウンテンギョウム</t>
    </rPh>
    <rPh sb="16" eb="17">
      <t>カカ</t>
    </rPh>
    <rPh sb="18" eb="22">
      <t>トクベツキョウイク</t>
    </rPh>
    <phoneticPr fontId="1"/>
  </si>
  <si>
    <t>足場の組立て等の業務に係る特別教育</t>
    <rPh sb="0" eb="2">
      <t>アシバ</t>
    </rPh>
    <rPh sb="3" eb="5">
      <t>クミタ</t>
    </rPh>
    <rPh sb="6" eb="7">
      <t>ナド</t>
    </rPh>
    <rPh sb="8" eb="10">
      <t>ギョウム</t>
    </rPh>
    <rPh sb="11" eb="12">
      <t>カカ</t>
    </rPh>
    <rPh sb="13" eb="17">
      <t>トクベツキョウイク</t>
    </rPh>
    <phoneticPr fontId="1"/>
  </si>
  <si>
    <t>ロープ高所作業に係る業務に係る特別教育</t>
    <rPh sb="3" eb="7">
      <t>コウショサギョウ</t>
    </rPh>
    <rPh sb="8" eb="9">
      <t>カカ</t>
    </rPh>
    <rPh sb="10" eb="12">
      <t>ギョウム</t>
    </rPh>
    <rPh sb="13" eb="14">
      <t>カカ</t>
    </rPh>
    <rPh sb="15" eb="19">
      <t>トクベツキョウイク</t>
    </rPh>
    <phoneticPr fontId="1"/>
  </si>
  <si>
    <t>フルハーネス型安全帯使用作業特別教育</t>
    <rPh sb="6" eb="7">
      <t>ガタ</t>
    </rPh>
    <rPh sb="7" eb="10">
      <t>アンゼンタイ</t>
    </rPh>
    <rPh sb="10" eb="14">
      <t>シヨウサギョウ</t>
    </rPh>
    <rPh sb="14" eb="18">
      <t>トクベツキョウイク</t>
    </rPh>
    <phoneticPr fontId="1"/>
  </si>
  <si>
    <t>丸のこ等の取扱い作業従事者教育</t>
    <rPh sb="0" eb="1">
      <t>マル</t>
    </rPh>
    <rPh sb="3" eb="4">
      <t>ナド</t>
    </rPh>
    <rPh sb="5" eb="7">
      <t>トリアツカ</t>
    </rPh>
    <rPh sb="8" eb="15">
      <t>サギョウジュウジシャキョウイク</t>
    </rPh>
    <phoneticPr fontId="1"/>
  </si>
  <si>
    <t>受講料の計算</t>
    <rPh sb="0" eb="3">
      <t>ジュコウリョウ</t>
    </rPh>
    <rPh sb="4" eb="6">
      <t>ケイサン</t>
    </rPh>
    <phoneticPr fontId="1"/>
  </si>
  <si>
    <t>情報入力講習名</t>
    <rPh sb="0" eb="4">
      <t>ジョウホウニュウリョク</t>
    </rPh>
    <rPh sb="4" eb="7">
      <t>コウシュウメイ</t>
    </rPh>
    <phoneticPr fontId="1"/>
  </si>
  <si>
    <t>結合</t>
    <rPh sb="0" eb="2">
      <t>ケツゴウ</t>
    </rPh>
    <phoneticPr fontId="1"/>
  </si>
  <si>
    <t>会員</t>
    <rPh sb="0" eb="2">
      <t>カイイン</t>
    </rPh>
    <phoneticPr fontId="1"/>
  </si>
  <si>
    <t>一般（非会員）</t>
    <rPh sb="0" eb="2">
      <t>イッパン</t>
    </rPh>
    <rPh sb="3" eb="6">
      <t>ヒカイイン</t>
    </rPh>
    <phoneticPr fontId="1"/>
  </si>
  <si>
    <t>会員受講料</t>
    <rPh sb="0" eb="2">
      <t>カイイン</t>
    </rPh>
    <rPh sb="2" eb="5">
      <t>ジュコウリョウ</t>
    </rPh>
    <phoneticPr fontId="1"/>
  </si>
  <si>
    <t>一般（非会員）受講料</t>
    <rPh sb="0" eb="2">
      <t>イッパン</t>
    </rPh>
    <rPh sb="3" eb="6">
      <t>ヒカイイン</t>
    </rPh>
    <rPh sb="7" eb="10">
      <t>ジュコウリョウ</t>
    </rPh>
    <phoneticPr fontId="1"/>
  </si>
  <si>
    <t>テキスト代の計算</t>
    <rPh sb="4" eb="5">
      <t>ダイ</t>
    </rPh>
    <rPh sb="6" eb="8">
      <t>ケイサン</t>
    </rPh>
    <phoneticPr fontId="1"/>
  </si>
  <si>
    <t>「特別教育」及び「安全衛生教育」、「能力向上教育」受講申込書</t>
    <rPh sb="1" eb="5">
      <t>トクベツキョウイク</t>
    </rPh>
    <rPh sb="6" eb="7">
      <t>オヨ</t>
    </rPh>
    <rPh sb="9" eb="11">
      <t>アンゼン</t>
    </rPh>
    <rPh sb="11" eb="13">
      <t>エイセイ</t>
    </rPh>
    <rPh sb="13" eb="15">
      <t>キョウイク</t>
    </rPh>
    <rPh sb="18" eb="20">
      <t>ノウリョク</t>
    </rPh>
    <rPh sb="20" eb="22">
      <t>コウジョウ</t>
    </rPh>
    <rPh sb="22" eb="24">
      <t>キョウイク</t>
    </rPh>
    <rPh sb="25" eb="30">
      <t>ジュコウモウシコミショ</t>
    </rPh>
    <phoneticPr fontId="1"/>
  </si>
  <si>
    <t>⑥</t>
    <phoneticPr fontId="1"/>
  </si>
  <si>
    <t>「職長・安全衛生責任者能力向上教育」の受講を希望される方</t>
    <rPh sb="1" eb="3">
      <t>ショクチョウ</t>
    </rPh>
    <rPh sb="4" eb="6">
      <t>アンゼン</t>
    </rPh>
    <rPh sb="6" eb="8">
      <t>エイセイ</t>
    </rPh>
    <rPh sb="8" eb="11">
      <t>セキニンシャ</t>
    </rPh>
    <rPh sb="11" eb="13">
      <t>ノウリョク</t>
    </rPh>
    <rPh sb="13" eb="15">
      <t>コウジョウ</t>
    </rPh>
    <rPh sb="15" eb="17">
      <t>キョウイク</t>
    </rPh>
    <rPh sb="19" eb="21">
      <t>ジュコウ</t>
    </rPh>
    <rPh sb="22" eb="24">
      <t>キボウ</t>
    </rPh>
    <rPh sb="27" eb="28">
      <t>カタ</t>
    </rPh>
    <phoneticPr fontId="1"/>
  </si>
  <si>
    <t>「車両系建設機械（整地等）運転業務従事者教育」の受講を希望される方</t>
    <rPh sb="1" eb="8">
      <t>シャリョウケイケンセツキカイ</t>
    </rPh>
    <rPh sb="9" eb="12">
      <t>セイチナド</t>
    </rPh>
    <rPh sb="13" eb="22">
      <t>ウンテンギョウムジュウジシャキョウイク</t>
    </rPh>
    <rPh sb="24" eb="26">
      <t>ジュコウ</t>
    </rPh>
    <rPh sb="27" eb="29">
      <t>キボウ</t>
    </rPh>
    <rPh sb="32" eb="33">
      <t>カタ</t>
    </rPh>
    <phoneticPr fontId="1"/>
  </si>
  <si>
    <t>　受講申込時に資格証の写しを受講申込書に付けてください。</t>
    <rPh sb="1" eb="6">
      <t>ジュコウモウシコミジ</t>
    </rPh>
    <rPh sb="7" eb="10">
      <t>シカクショウ</t>
    </rPh>
    <rPh sb="11" eb="12">
      <t>ウツ</t>
    </rPh>
    <rPh sb="14" eb="19">
      <t>ジュコウモウシコミショ</t>
    </rPh>
    <rPh sb="20" eb="21">
      <t>ツ</t>
    </rPh>
    <phoneticPr fontId="1"/>
  </si>
  <si>
    <t>　なお、受講対象となる資格については、労働安全衛生規則別表第３に規定する次の者等が対象である。</t>
    <rPh sb="4" eb="8">
      <t>ジュコウタイショウ</t>
    </rPh>
    <rPh sb="11" eb="13">
      <t>シカク</t>
    </rPh>
    <rPh sb="19" eb="27">
      <t>ロウドウアンゼンエイセイキソク</t>
    </rPh>
    <rPh sb="27" eb="29">
      <t>ベッピョウ</t>
    </rPh>
    <rPh sb="29" eb="30">
      <t>ダイ</t>
    </rPh>
    <rPh sb="32" eb="34">
      <t>キテイ</t>
    </rPh>
    <rPh sb="36" eb="37">
      <t>ツギ</t>
    </rPh>
    <rPh sb="38" eb="39">
      <t>モノ</t>
    </rPh>
    <rPh sb="39" eb="40">
      <t>ナド</t>
    </rPh>
    <rPh sb="41" eb="43">
      <t>タイショウ</t>
    </rPh>
    <phoneticPr fontId="1"/>
  </si>
  <si>
    <t>・車両系建設機械（整地・運搬・積込み用及び掘削用）運転技能講習を修了した者</t>
    <phoneticPr fontId="1"/>
  </si>
  <si>
    <t>・その他厚生労働大臣が定める者</t>
    <phoneticPr fontId="1"/>
  </si>
  <si>
    <t>・建設業法施行令（昭和３１年政令第２７３号）第３４条に規定する建設機械施工管理技術検定に合格した者（厚生労働大臣が定める者を除く。）</t>
    <phoneticPr fontId="1"/>
  </si>
  <si>
    <t>・職業能力開発促進法第２７条第１項の準則訓練である普通職業訓練のうち職業能力開発促進法施行規則別表第４の訓練科の欄に掲げる建設機械運転科の訓練（通信の方法によつて行うものを除く。）を修了した者</t>
    <phoneticPr fontId="1"/>
  </si>
  <si>
    <t>労働安全衛生規則別表第３</t>
    <phoneticPr fontId="1"/>
  </si>
  <si>
    <t>　安衛則別表第３令第２０条第１２号の業務のうち令別表第７第１号又は第２号に掲げる建設機械の運転の業務の項第２号の厚生労働大臣が定める者は、建設業法施行令（昭和３１年政令第２７３号）第３４条に規定する建設機械施工管理技術検定（以下「建設機械施工管理技術検定」という。）のうち、一級の技術検定に合格した者で第二次検定においてトラクター系建設機械操作施工法若しくはショベル系建設機械操作施工法を選択しなかつたもの又は二級の技術検定で施工技術検定規則（昭和３５年建設省令第１７号）第１条第１項第４号から第６号までに定められた検定種別に該当するものに合格した者とする。</t>
    <phoneticPr fontId="1"/>
  </si>
  <si>
    <t>※「厚生労働大臣が定める者を除く。」とは（労働安全衛生規則別表第３下欄の規定に基づき厚生労働大臣が定める者）</t>
    <rPh sb="2" eb="8">
      <t>コウセイロウドウダイジン</t>
    </rPh>
    <rPh sb="9" eb="10">
      <t>サダ</t>
    </rPh>
    <rPh sb="12" eb="13">
      <t>モノ</t>
    </rPh>
    <rPh sb="14" eb="15">
      <t>ノゾ</t>
    </rPh>
    <rPh sb="21" eb="29">
      <t>ロウドウアンゼンエイセイキソク</t>
    </rPh>
    <rPh sb="29" eb="32">
      <t>ベッピョウダイ</t>
    </rPh>
    <rPh sb="33" eb="35">
      <t>カラン</t>
    </rPh>
    <rPh sb="36" eb="38">
      <t>キテイ</t>
    </rPh>
    <rPh sb="39" eb="40">
      <t>モト</t>
    </rPh>
    <rPh sb="42" eb="48">
      <t>コウセイロウドウダイジン</t>
    </rPh>
    <rPh sb="49" eb="50">
      <t>サダ</t>
    </rPh>
    <rPh sb="52" eb="53">
      <t>モノ</t>
    </rPh>
    <phoneticPr fontId="1"/>
  </si>
  <si>
    <t>※「その他厚生労働大臣が定める者」とは（労働安全衛生規則別表第３下欄の規定に基づき厚生労働大臣が定める者）</t>
    <rPh sb="4" eb="5">
      <t>タ</t>
    </rPh>
    <rPh sb="5" eb="11">
      <t>コウセイロウドウダイジン</t>
    </rPh>
    <rPh sb="12" eb="13">
      <t>サダ</t>
    </rPh>
    <rPh sb="15" eb="16">
      <t>モノ</t>
    </rPh>
    <rPh sb="20" eb="28">
      <t>ロウドウアンゼンエイセイキソク</t>
    </rPh>
    <rPh sb="28" eb="31">
      <t>ベッピョウダイ</t>
    </rPh>
    <rPh sb="32" eb="34">
      <t>カラン</t>
    </rPh>
    <rPh sb="35" eb="37">
      <t>キテイ</t>
    </rPh>
    <rPh sb="38" eb="39">
      <t>モト</t>
    </rPh>
    <rPh sb="41" eb="47">
      <t>コウセイロウドウダイジン</t>
    </rPh>
    <rPh sb="48" eb="49">
      <t>サダ</t>
    </rPh>
    <rPh sb="51" eb="52">
      <t>モノ</t>
    </rPh>
    <phoneticPr fontId="1"/>
  </si>
  <si>
    <t>　「車両系建設機械（整地等）運転業務従事者教育」の受講対象者は、労働安全衛生法施行令別表第７号に定める建設機械のうち、「整地・運搬・積込み用機械」又は「掘削用機械」の運転業務に就くための資格を有する方が対象です。</t>
    <rPh sb="2" eb="9">
      <t>シャリョウケイケンセツキカイ</t>
    </rPh>
    <rPh sb="10" eb="13">
      <t>セイチナド</t>
    </rPh>
    <rPh sb="14" eb="18">
      <t>ウンテンギョウム</t>
    </rPh>
    <rPh sb="46" eb="47">
      <t>ゴウ</t>
    </rPh>
    <rPh sb="96" eb="97">
      <t>ユウ</t>
    </rPh>
    <rPh sb="99" eb="100">
      <t>カタ</t>
    </rPh>
    <rPh sb="101" eb="103">
      <t>タイショウ</t>
    </rPh>
    <phoneticPr fontId="1"/>
  </si>
  <si>
    <t>４  安衛則別表第３令第２０条第１２号の業務のうち令別表第７第１号又は第２号の建設機械の運転の業務の項第４号の厚生労働大臣が定める者は、次に掲げる者とする。
イ  能開法第２７条第１項の準則訓練である普通職業訓練のうち、能開法規則別表第２の訓練科の欄に定める機械整備系建設機械整備科又は揚重運搬機械運転系建設機械運転科の訓練（通信の方法によつて行うものを除く。）を修了した者
ロ  能開法第２７条第１項の準則訓練である普通職業訓練のうち、能開法規則別表第４の訓練科の欄に掲げる建設機械整備科の訓練（通信の方法によつて行うものを除く。）を修了した者
ハ  旧能開法第２７条第１項の準則訓練である養成訓練のうち、平成５年改正前の能開法規則別表第３の訓練科の欄に掲げる建設機械整備科又は建設機械運転科の訓練（訓練法第十条の準則訓練である養成訓練として行われたもの及び旧訓練法第８条第１項の養成訓練として行われたものを含む。）を修了した者
ニ  旧能開法第２７条第１項の準則訓練である能力再開発訓練のうち、平成５年改正前の能開法規則別表第７の訓練科の欄に掲げる建設機械整備科又は建設機械運転科の訓練（訓練法第１０条の準則訓練である能力再開発訓練として行われたもの及び旧訓練法第８条第１項の能力再開発訓練として行われたものを含む。）を修了した者
ホ  能開法第２７条第１項の指導員訓練のうち、職業能力開発促進法施行規則の一部を改正する省令（平成１６年厚生労働省令第４５号）による改正前の能開法規則別表第８の訓練科の欄に掲げる産業機械工学科又は職業能力開発促進法施行規則の一部を改正する省令（昭和６３年労働省令第１３号）による改正前の能開法規則別表第８の訓練科の欄に掲げる運輸装置科の訓練（旧訓練法第８条第１項の指導員訓練として行われたものを含む。）を修了した者
ヘ  ５３年改正省令附則第２条第１項に規定する専修訓練課程の普通職業訓練（平成５年改正省令による改正前の同項に規定する専修訓練課程の養成訓練を含む。）のうち旧訓練法規則別表第２の訓練科の欄に掲げる建設機械整備科若しくは建設機械運転科の訓練の例により行われる訓練を修了した者又は旧訓練法第８条第１項の養成訓練のうち旧訓練法規則別表第２の訓練科の欄に掲げる建設機械整備科若しくは建設機械運転科の訓練を修了した者</t>
    <phoneticPr fontId="1"/>
  </si>
  <si>
    <t>車両系建設機械（整地等）運転業務従事者安全衛生教育</t>
    <rPh sb="19" eb="23">
      <t>アンゼンエイセイ</t>
    </rPh>
    <phoneticPr fontId="1"/>
  </si>
  <si>
    <t>車両系建設機械（整地等）運転業務従事者安全衛生教育</t>
    <rPh sb="0" eb="7">
      <t>シャリョウケイケンセツキカイ</t>
    </rPh>
    <rPh sb="8" eb="11">
      <t>セイチナド</t>
    </rPh>
    <rPh sb="12" eb="19">
      <t>ウンテンギョウムジュウジシャ</t>
    </rPh>
    <rPh sb="19" eb="23">
      <t>アンゼンエイセイ</t>
    </rPh>
    <rPh sb="23" eb="25">
      <t>キョウイク</t>
    </rPh>
    <phoneticPr fontId="1"/>
  </si>
  <si>
    <t>特別教育</t>
    <rPh sb="0" eb="4">
      <t>トクベツキョウイク</t>
    </rPh>
    <phoneticPr fontId="1"/>
  </si>
  <si>
    <t>能力向上教育</t>
    <rPh sb="0" eb="6">
      <t>ノウリョクコウジョウキョウイク</t>
    </rPh>
    <phoneticPr fontId="1"/>
  </si>
  <si>
    <t>安全衛生教育</t>
    <rPh sb="0" eb="6">
      <t>アンゼンエイセイキョウイク</t>
    </rPh>
    <phoneticPr fontId="1"/>
  </si>
  <si>
    <t>講習種別の選択</t>
    <rPh sb="0" eb="4">
      <t>コウシュウシュベツ</t>
    </rPh>
    <rPh sb="5" eb="7">
      <t>センタク</t>
    </rPh>
    <phoneticPr fontId="1"/>
  </si>
  <si>
    <t>特別教育</t>
    <rPh sb="0" eb="4">
      <t>トクベツキョウイク</t>
    </rPh>
    <phoneticPr fontId="1"/>
  </si>
  <si>
    <t>能力向上教育</t>
    <rPh sb="0" eb="6">
      <t>ノウリョクコウジョウキョウイク</t>
    </rPh>
    <phoneticPr fontId="1"/>
  </si>
  <si>
    <t>安全衛生教育</t>
    <rPh sb="0" eb="6">
      <t>アンゼンエイセイキョウイク</t>
    </rPh>
    <phoneticPr fontId="1"/>
  </si>
  <si>
    <t>講習種別の選択</t>
    <rPh sb="0" eb="4">
      <t>コウシュウシュベツ</t>
    </rPh>
    <rPh sb="5" eb="7">
      <t>センタク</t>
    </rPh>
    <phoneticPr fontId="1"/>
  </si>
  <si>
    <t>講習種別を選択後、受講を希望される講習を選択してください。</t>
    <rPh sb="0" eb="4">
      <t>コウシュウシュベツ</t>
    </rPh>
    <rPh sb="5" eb="8">
      <t>センタクゴ</t>
    </rPh>
    <rPh sb="9" eb="11">
      <t>ジュコウ</t>
    </rPh>
    <rPh sb="12" eb="14">
      <t>キボウ</t>
    </rPh>
    <rPh sb="17" eb="19">
      <t>コウシュウ</t>
    </rPh>
    <rPh sb="20" eb="22">
      <t>センタク</t>
    </rPh>
    <phoneticPr fontId="1"/>
  </si>
  <si>
    <t>旧姓等の併記</t>
    <rPh sb="0" eb="3">
      <t>キュウセイナド</t>
    </rPh>
    <rPh sb="4" eb="6">
      <t>ヘイキ</t>
    </rPh>
    <phoneticPr fontId="1"/>
  </si>
  <si>
    <t>月</t>
    <rPh sb="0" eb="1">
      <t>ツキ</t>
    </rPh>
    <phoneticPr fontId="1"/>
  </si>
  <si>
    <t>日</t>
    <rPh sb="0" eb="1">
      <t>ニチ</t>
    </rPh>
    <phoneticPr fontId="1"/>
  </si>
  <si>
    <t>講習名</t>
    <rPh sb="0" eb="3">
      <t>コウシュウメイ</t>
    </rPh>
    <phoneticPr fontId="1"/>
  </si>
  <si>
    <t>実技講習のコース</t>
    <rPh sb="0" eb="4">
      <t>ジツギコウシュウ</t>
    </rPh>
    <phoneticPr fontId="1"/>
  </si>
  <si>
    <t>受講を希望される講習の種別を「特別教育」、「能力向上教育」、「安全衛生教育」のいずれかから選択してください。</t>
    <rPh sb="0" eb="2">
      <t>ジュコウ</t>
    </rPh>
    <rPh sb="3" eb="5">
      <t>キボウ</t>
    </rPh>
    <rPh sb="8" eb="10">
      <t>コウシュウ</t>
    </rPh>
    <rPh sb="11" eb="13">
      <t>シュベツ</t>
    </rPh>
    <rPh sb="15" eb="19">
      <t>トクベツキョウイク</t>
    </rPh>
    <rPh sb="22" eb="28">
      <t>ノウリョクコウジョウキョウイク</t>
    </rPh>
    <rPh sb="31" eb="37">
      <t>アンゼンエイセイキョウイク</t>
    </rPh>
    <rPh sb="45" eb="47">
      <t>センタク</t>
    </rPh>
    <phoneticPr fontId="1"/>
  </si>
  <si>
    <t>実技コースの選択</t>
    <rPh sb="0" eb="2">
      <t>ジツギ</t>
    </rPh>
    <rPh sb="6" eb="8">
      <t>センタク</t>
    </rPh>
    <phoneticPr fontId="1"/>
  </si>
  <si>
    <t>選択肢に希望される講習の名称がない場合は、「講習種別の選択」に戻ってを選択しなおしてください。</t>
    <rPh sb="0" eb="3">
      <t>センタクシ</t>
    </rPh>
    <rPh sb="4" eb="6">
      <t>キボウ</t>
    </rPh>
    <rPh sb="9" eb="11">
      <t>コウシュウ</t>
    </rPh>
    <rPh sb="12" eb="14">
      <t>メイショウ</t>
    </rPh>
    <rPh sb="17" eb="19">
      <t>バアイ</t>
    </rPh>
    <rPh sb="22" eb="26">
      <t>コウシュウシュベツ</t>
    </rPh>
    <rPh sb="27" eb="29">
      <t>センタク</t>
    </rPh>
    <rPh sb="31" eb="32">
      <t>モド</t>
    </rPh>
    <rPh sb="35" eb="37">
      <t>センタク</t>
    </rPh>
    <phoneticPr fontId="1"/>
  </si>
  <si>
    <t>実技を伴う講習は、A・Bコース別で募集を行う場合があります。</t>
    <rPh sb="0" eb="2">
      <t>ジツギ</t>
    </rPh>
    <rPh sb="3" eb="4">
      <t>トモナ</t>
    </rPh>
    <rPh sb="5" eb="7">
      <t>コウシュウ</t>
    </rPh>
    <rPh sb="15" eb="16">
      <t>ベツ</t>
    </rPh>
    <rPh sb="17" eb="19">
      <t>ボシュウ</t>
    </rPh>
    <rPh sb="20" eb="21">
      <t>オコナ</t>
    </rPh>
    <rPh sb="22" eb="24">
      <t>バアイ</t>
    </rPh>
    <phoneticPr fontId="1"/>
  </si>
  <si>
    <t>その場合には、予約時に選んだコースを入力（プルダウンメニューで選択）してください。</t>
    <rPh sb="2" eb="4">
      <t>バアイ</t>
    </rPh>
    <rPh sb="7" eb="10">
      <t>ヨヤクジ</t>
    </rPh>
    <rPh sb="11" eb="12">
      <t>エラ</t>
    </rPh>
    <rPh sb="18" eb="20">
      <t>ニュウリョク</t>
    </rPh>
    <rPh sb="31" eb="33">
      <t>センタク</t>
    </rPh>
    <phoneticPr fontId="1"/>
  </si>
  <si>
    <t>A・Bコース別での募集がない講習は、空欄のまま、次の入力項目に移動してください。</t>
    <rPh sb="6" eb="7">
      <t>ベツ</t>
    </rPh>
    <rPh sb="9" eb="11">
      <t>ボシュウ</t>
    </rPh>
    <rPh sb="14" eb="16">
      <t>コウシュウ</t>
    </rPh>
    <rPh sb="18" eb="20">
      <t>クウラン</t>
    </rPh>
    <rPh sb="24" eb="25">
      <t>ツギ</t>
    </rPh>
    <rPh sb="26" eb="30">
      <t>ニュウリョクコウモク</t>
    </rPh>
    <rPh sb="31" eb="33">
      <t>イドウ</t>
    </rPh>
    <phoneticPr fontId="1"/>
  </si>
  <si>
    <t>　パソコンで作成できない文字がある場合は、印刷後、手書きで正しい漢字などを記載してください。</t>
    <rPh sb="6" eb="8">
      <t>サクセイ</t>
    </rPh>
    <rPh sb="12" eb="14">
      <t>モジ</t>
    </rPh>
    <rPh sb="17" eb="19">
      <t>バアイ</t>
    </rPh>
    <rPh sb="21" eb="24">
      <t>インサツゴ</t>
    </rPh>
    <rPh sb="29" eb="30">
      <t>タダ</t>
    </rPh>
    <rPh sb="32" eb="34">
      <t>カンジ</t>
    </rPh>
    <rPh sb="37" eb="39">
      <t>キサイ</t>
    </rPh>
    <phoneticPr fontId="1"/>
  </si>
  <si>
    <t>受講申込書の内容確認や受講に関するご連絡をさせて頂く場合の連絡先になります。</t>
    <rPh sb="0" eb="5">
      <t>ジュコウモウシコミショ</t>
    </rPh>
    <rPh sb="6" eb="10">
      <t>ナイヨウカクニン</t>
    </rPh>
    <rPh sb="11" eb="13">
      <t>ジュコウ</t>
    </rPh>
    <rPh sb="14" eb="15">
      <t>カン</t>
    </rPh>
    <rPh sb="18" eb="20">
      <t>レンラク</t>
    </rPh>
    <rPh sb="24" eb="25">
      <t>イタダ</t>
    </rPh>
    <rPh sb="26" eb="28">
      <t>バアイ</t>
    </rPh>
    <rPh sb="29" eb="32">
      <t>レンラクサキ</t>
    </rPh>
    <phoneticPr fontId="1"/>
  </si>
  <si>
    <t>※　次の講習では写真は不要です。</t>
    <rPh sb="2" eb="3">
      <t>ツギ</t>
    </rPh>
    <rPh sb="4" eb="6">
      <t>コウシュウ</t>
    </rPh>
    <rPh sb="8" eb="10">
      <t>シャシン</t>
    </rPh>
    <rPh sb="11" eb="13">
      <t>フヨウ</t>
    </rPh>
    <phoneticPr fontId="1"/>
  </si>
  <si>
    <t>・「建設業における熱中症予防指導員・管理者研修」
・「現場管理者統括管理講習」</t>
    <rPh sb="2" eb="5">
      <t>ケンセツギョウ</t>
    </rPh>
    <rPh sb="9" eb="12">
      <t>ネッチュウショウ</t>
    </rPh>
    <rPh sb="12" eb="17">
      <t>ヨボウシドウイン</t>
    </rPh>
    <rPh sb="18" eb="23">
      <t>カンリシャケンシュウ</t>
    </rPh>
    <rPh sb="27" eb="32">
      <t>ゲンバカンリシャ</t>
    </rPh>
    <rPh sb="32" eb="38">
      <t>トウカツカンリコウシュウ</t>
    </rPh>
    <phoneticPr fontId="1"/>
  </si>
  <si>
    <t>「特別教育」又は「安全衛生教育」、「能力向上教育」に関する受講申込書の作成画面です。</t>
    <rPh sb="1" eb="5">
      <t>トクベツキョウイク</t>
    </rPh>
    <rPh sb="6" eb="7">
      <t>マタ</t>
    </rPh>
    <rPh sb="9" eb="15">
      <t>アンゼンエイセイキョウイク</t>
    </rPh>
    <rPh sb="18" eb="24">
      <t>ノウリョクコウジョウキョウイク</t>
    </rPh>
    <rPh sb="26" eb="27">
      <t>カン</t>
    </rPh>
    <phoneticPr fontId="1"/>
  </si>
  <si>
    <t>「特別教育」・「安全衛生教育」・「能力向上教育」受講申込書</t>
    <rPh sb="1" eb="3">
      <t>トクベツ</t>
    </rPh>
    <rPh sb="3" eb="5">
      <t>キョウイク</t>
    </rPh>
    <rPh sb="8" eb="10">
      <t>アンゼン</t>
    </rPh>
    <rPh sb="10" eb="12">
      <t>エイセイ</t>
    </rPh>
    <rPh sb="12" eb="14">
      <t>キョウイク</t>
    </rPh>
    <rPh sb="17" eb="19">
      <t>ノウリョク</t>
    </rPh>
    <rPh sb="19" eb="21">
      <t>コウジョウ</t>
    </rPh>
    <rPh sb="21" eb="23">
      <t>キョウイク</t>
    </rPh>
    <phoneticPr fontId="1"/>
  </si>
  <si>
    <t>・外国籍者の氏名は「在留カード」等に記載されている出入国管理及び難民救済法に基づく氏名を入力してください。また、受講申込時に「在留カード」等の写しを付けてください。</t>
    <rPh sb="1" eb="5">
      <t>ガイコクセキシャ</t>
    </rPh>
    <rPh sb="6" eb="8">
      <t>シメイ</t>
    </rPh>
    <rPh sb="10" eb="12">
      <t>ザイリュウ</t>
    </rPh>
    <rPh sb="16" eb="17">
      <t>ナド</t>
    </rPh>
    <rPh sb="18" eb="20">
      <t>キサイ</t>
    </rPh>
    <rPh sb="25" eb="28">
      <t>シュツニュウコク</t>
    </rPh>
    <rPh sb="28" eb="30">
      <t>カンリ</t>
    </rPh>
    <rPh sb="30" eb="31">
      <t>オヨ</t>
    </rPh>
    <rPh sb="32" eb="37">
      <t>ナンミンキュウサイホウ</t>
    </rPh>
    <rPh sb="38" eb="39">
      <t>モト</t>
    </rPh>
    <rPh sb="41" eb="43">
      <t>シメイ</t>
    </rPh>
    <rPh sb="44" eb="46">
      <t>ニュウリョク</t>
    </rPh>
    <rPh sb="56" eb="61">
      <t>ジュコウモウシコミジ</t>
    </rPh>
    <rPh sb="63" eb="65">
      <t>ザイリュウ</t>
    </rPh>
    <rPh sb="69" eb="70">
      <t>ナド</t>
    </rPh>
    <rPh sb="71" eb="72">
      <t>ウツ</t>
    </rPh>
    <rPh sb="74" eb="75">
      <t>ツ</t>
    </rPh>
    <phoneticPr fontId="1"/>
  </si>
  <si>
    <t>「受講申込書」のほかにも提出が必要なものがあります。</t>
    <rPh sb="1" eb="3">
      <t>ジュコウ</t>
    </rPh>
    <rPh sb="3" eb="6">
      <t>モウシコミショ</t>
    </rPh>
    <rPh sb="12" eb="14">
      <t>テイシュツ</t>
    </rPh>
    <rPh sb="15" eb="17">
      <t>ヒツヨウ</t>
    </rPh>
    <phoneticPr fontId="1"/>
  </si>
  <si>
    <t>外国籍の方</t>
    <rPh sb="0" eb="3">
      <t>ガイコクセキ</t>
    </rPh>
    <rPh sb="4" eb="5">
      <t>カタ</t>
    </rPh>
    <phoneticPr fontId="1"/>
  </si>
  <si>
    <t>②</t>
    <phoneticPr fontId="1"/>
  </si>
  <si>
    <t>⑦</t>
    <phoneticPr fontId="1"/>
  </si>
  <si>
    <t>外国籍の方は「在留カード」等の写しを受講申込時に付けてください。</t>
    <rPh sb="0" eb="3">
      <t>ガイコクセキ</t>
    </rPh>
    <rPh sb="4" eb="5">
      <t>カタ</t>
    </rPh>
    <rPh sb="7" eb="9">
      <t>ザイリュウ</t>
    </rPh>
    <rPh sb="13" eb="14">
      <t>ナド</t>
    </rPh>
    <rPh sb="15" eb="16">
      <t>ウツ</t>
    </rPh>
    <rPh sb="18" eb="20">
      <t>ジュコウ</t>
    </rPh>
    <rPh sb="20" eb="22">
      <t>モウシコミ</t>
    </rPh>
    <rPh sb="22" eb="23">
      <t>ジ</t>
    </rPh>
    <rPh sb="24" eb="25">
      <t>ツ</t>
    </rPh>
    <phoneticPr fontId="1"/>
  </si>
  <si>
    <t>実技講習コース</t>
    <rPh sb="0" eb="4">
      <t>ジツギコウシュウ</t>
    </rPh>
    <phoneticPr fontId="1"/>
  </si>
  <si>
    <t>テキストを購入済み等で不要の場合は、「必要部数」の数を手入力で変更してください。</t>
    <rPh sb="9" eb="10">
      <t>トウ</t>
    </rPh>
    <rPh sb="11" eb="13">
      <t>フヨウ</t>
    </rPh>
    <rPh sb="27" eb="30">
      <t>テニュウリョク</t>
    </rPh>
    <phoneticPr fontId="1"/>
  </si>
  <si>
    <t>建設業における化学物質管理者講習</t>
    <rPh sb="0" eb="3">
      <t>ケンセツギョウ</t>
    </rPh>
    <rPh sb="7" eb="14">
      <t>カガクブッシツカンリシャ</t>
    </rPh>
    <rPh sb="14" eb="16">
      <t>コウシュウ</t>
    </rPh>
    <phoneticPr fontId="1"/>
  </si>
  <si>
    <t>建設業における化学物質管理者講習</t>
    <phoneticPr fontId="1"/>
  </si>
  <si>
    <t>※受講料の元データは「受講料データ」sheet</t>
    <rPh sb="1" eb="4">
      <t>ジュコウリョウ</t>
    </rPh>
    <rPh sb="5" eb="6">
      <t>モト</t>
    </rPh>
    <rPh sb="11" eb="14">
      <t>ジュコウリョウ</t>
    </rPh>
    <phoneticPr fontId="1"/>
  </si>
  <si>
    <t>※テキスト代の元データは「テキスト代データ」sheet</t>
    <rPh sb="5" eb="6">
      <t>ダイ</t>
    </rPh>
    <rPh sb="7" eb="8">
      <t>モト</t>
    </rPh>
    <rPh sb="17" eb="18">
      <t>ダイ</t>
    </rPh>
    <phoneticPr fontId="1"/>
  </si>
  <si>
    <t>テキスト代の呼び出し</t>
    <rPh sb="4" eb="5">
      <t>ダイ</t>
    </rPh>
    <rPh sb="6" eb="7">
      <t>ヨ</t>
    </rPh>
    <rPh sb="8" eb="9">
      <t>ダ</t>
    </rPh>
    <phoneticPr fontId="1"/>
  </si>
  <si>
    <t>受講料の呼び出し</t>
    <rPh sb="0" eb="3">
      <t>ジュコウリョウ</t>
    </rPh>
    <rPh sb="4" eb="5">
      <t>ヨ</t>
    </rPh>
    <rPh sb="6" eb="7">
      <t>ダ</t>
    </rPh>
    <phoneticPr fontId="1"/>
  </si>
  <si>
    <t>会員テキスト代</t>
    <rPh sb="0" eb="2">
      <t>カイイン</t>
    </rPh>
    <rPh sb="6" eb="7">
      <t>ダイ</t>
    </rPh>
    <phoneticPr fontId="1"/>
  </si>
  <si>
    <t>一般（非会員）テキスト代</t>
    <rPh sb="0" eb="2">
      <t>イッパン</t>
    </rPh>
    <rPh sb="3" eb="6">
      <t>ヒカイイン</t>
    </rPh>
    <rPh sb="11" eb="12">
      <t>ダイ</t>
    </rPh>
    <phoneticPr fontId="1"/>
  </si>
  <si>
    <t>※「情報入力」sheetから講習名を呼び出す</t>
    <rPh sb="2" eb="6">
      <t>ジョウホウニュウリョク</t>
    </rPh>
    <rPh sb="14" eb="17">
      <t>コウシュウメイ</t>
    </rPh>
    <rPh sb="18" eb="19">
      <t>ヨ</t>
    </rPh>
    <rPh sb="20" eb="21">
      <t>ダ</t>
    </rPh>
    <phoneticPr fontId="1"/>
  </si>
  <si>
    <t>講習名＋「番号」で料金を指定し、呼び出す。</t>
    <rPh sb="0" eb="3">
      <t>コウシュウメイ</t>
    </rPh>
    <rPh sb="5" eb="7">
      <t>バンゴウ</t>
    </rPh>
    <rPh sb="9" eb="11">
      <t>リョウキン</t>
    </rPh>
    <rPh sb="12" eb="14">
      <t>シテイ</t>
    </rPh>
    <rPh sb="16" eb="17">
      <t>ヨ</t>
    </rPh>
    <rPh sb="18" eb="19">
      <t>ダ</t>
    </rPh>
    <phoneticPr fontId="1"/>
  </si>
  <si>
    <t>※「情報入力」sheetで、講習種別を選択すると、その選択した種別に応じた講習名が「講習名データ」sheetから呼び出される。</t>
    <rPh sb="2" eb="6">
      <t>ジョウホウニュウリョク</t>
    </rPh>
    <rPh sb="14" eb="18">
      <t>コウシュウシュベツ</t>
    </rPh>
    <rPh sb="19" eb="21">
      <t>センタク</t>
    </rPh>
    <rPh sb="27" eb="29">
      <t>センタク</t>
    </rPh>
    <rPh sb="31" eb="33">
      <t>シュベツ</t>
    </rPh>
    <rPh sb="34" eb="35">
      <t>オウ</t>
    </rPh>
    <rPh sb="37" eb="40">
      <t>コウシュウメイ</t>
    </rPh>
    <rPh sb="42" eb="45">
      <t>コウシュウメイ</t>
    </rPh>
    <rPh sb="56" eb="57">
      <t>ヨ</t>
    </rPh>
    <rPh sb="58" eb="59">
      <t>ダ</t>
    </rPh>
    <phoneticPr fontId="1"/>
  </si>
  <si>
    <t>講習名の呼び出し</t>
    <rPh sb="0" eb="3">
      <t>コウシュウメイ</t>
    </rPh>
    <rPh sb="4" eb="5">
      <t>ヨ</t>
    </rPh>
    <rPh sb="6" eb="7">
      <t>ダ</t>
    </rPh>
    <phoneticPr fontId="1"/>
  </si>
  <si>
    <t>※「情報入力」sheetで、選択した講習種別＋「番号」により呼び出している。</t>
    <rPh sb="14" eb="16">
      <t>センタク</t>
    </rPh>
    <rPh sb="18" eb="22">
      <t>コウシュウシュベツ</t>
    </rPh>
    <rPh sb="24" eb="26">
      <t>バンゴウ</t>
    </rPh>
    <rPh sb="30" eb="31">
      <t>ヨ</t>
    </rPh>
    <rPh sb="32" eb="33">
      <t>ダ</t>
    </rPh>
    <phoneticPr fontId="1"/>
  </si>
  <si>
    <t>　B列（番号）＋C列（種別）＝D列</t>
    <rPh sb="2" eb="3">
      <t>レツ</t>
    </rPh>
    <rPh sb="4" eb="6">
      <t>バンゴウ</t>
    </rPh>
    <rPh sb="9" eb="10">
      <t>レツ</t>
    </rPh>
    <rPh sb="11" eb="13">
      <t>シュベツ</t>
    </rPh>
    <rPh sb="16" eb="17">
      <t>レツ</t>
    </rPh>
    <phoneticPr fontId="1"/>
  </si>
  <si>
    <t>　D列と一致した講習名を「講習名データ」sheetから呼び出す。</t>
    <rPh sb="2" eb="3">
      <t>レツ</t>
    </rPh>
    <rPh sb="4" eb="6">
      <t>イッチ</t>
    </rPh>
    <rPh sb="8" eb="11">
      <t>コウシュウメイ</t>
    </rPh>
    <rPh sb="13" eb="16">
      <t>コウシュウメイ</t>
    </rPh>
    <rPh sb="27" eb="28">
      <t>ヨ</t>
    </rPh>
    <rPh sb="29" eb="30">
      <t>ダ</t>
    </rPh>
    <phoneticPr fontId="1"/>
  </si>
  <si>
    <t>番号</t>
    <rPh sb="0" eb="2">
      <t>バンゴウ</t>
    </rPh>
    <phoneticPr fontId="1"/>
  </si>
  <si>
    <t>情報入力の講習種別</t>
    <rPh sb="0" eb="4">
      <t>ジョウホウニュウリョク</t>
    </rPh>
    <rPh sb="5" eb="7">
      <t>コウシュウ</t>
    </rPh>
    <rPh sb="7" eb="9">
      <t>シュベツ</t>
    </rPh>
    <phoneticPr fontId="1"/>
  </si>
  <si>
    <t>B列とC列を結合</t>
    <rPh sb="1" eb="2">
      <t>レツ</t>
    </rPh>
    <rPh sb="4" eb="5">
      <t>レツ</t>
    </rPh>
    <rPh sb="6" eb="8">
      <t>ケツゴウ</t>
    </rPh>
    <phoneticPr fontId="1"/>
  </si>
  <si>
    <t>講習種別</t>
    <rPh sb="0" eb="4">
      <t>コウシュウシュベツ</t>
    </rPh>
    <phoneticPr fontId="1"/>
  </si>
  <si>
    <t>講習種別を選択後、受講を希望される講習を選択してください。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</si>
</sst>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2" formatCode="_ &quot;¥&quot;* #,##0_ ;_ &quot;¥&quot;* \-#,##0_ ;_ &quot;¥&quot;* &quot;-&quot;_ ;_ @_ "/>
    <numFmt numFmtId="41" formatCode="_ * #,##0_ ;_ * \-#,##0_ ;_ * &quot;-&quot;_ ;_ @_ "/>
    <numFmt numFmtId="176" formatCode="[$-F800]dddd\,\ mmmm\ dd\,\ yyyy"/>
    <numFmt numFmtId="177" formatCode="yyyy&quot;年&quot;m&quot;月&quot;d&quot;日&quot;;@"/>
    <numFmt numFmtId="178" formatCode="#,##0_ "/>
  </numFmts>
  <fonts count="2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9"/>
      <color theme="1"/>
      <name val="BIZ UDPゴシック"/>
      <family val="3"/>
      <charset val="128"/>
    </font>
    <font>
      <sz val="12"/>
      <color theme="1"/>
      <name val="BIZ UDPゴシック"/>
      <family val="3"/>
      <charset val="128"/>
    </font>
    <font>
      <sz val="11"/>
      <color theme="1"/>
      <name val="HGPｺﾞｼｯｸE"/>
      <family val="3"/>
      <charset val="128"/>
    </font>
    <font>
      <sz val="10"/>
      <color theme="1"/>
      <name val="BIZ UDPゴシック"/>
      <family val="3"/>
      <charset val="128"/>
    </font>
    <font>
      <sz val="10"/>
      <color theme="1"/>
      <name val="ＭＳ Ｐ明朝"/>
      <family val="1"/>
      <charset val="128"/>
    </font>
    <font>
      <sz val="11"/>
      <color theme="1"/>
      <name val="ＭＳ Ｐ明朝"/>
      <family val="1"/>
      <charset val="128"/>
    </font>
    <font>
      <sz val="11"/>
      <color theme="1"/>
      <name val="ＭＳ 明朝"/>
      <family val="1"/>
      <charset val="128"/>
    </font>
    <font>
      <sz val="11"/>
      <color theme="1"/>
      <name val="HGP創英角ｺﾞｼｯｸUB"/>
      <family val="3"/>
      <charset val="128"/>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sz val="11"/>
      <color theme="0"/>
      <name val="游ゴシック"/>
      <family val="2"/>
      <charset val="128"/>
      <scheme val="minor"/>
    </font>
    <font>
      <b/>
      <sz val="11"/>
      <color theme="1"/>
      <name val="游ゴシック"/>
      <family val="2"/>
      <charset val="128"/>
      <scheme val="minor"/>
    </font>
    <font>
      <b/>
      <sz val="10"/>
      <color theme="1"/>
      <name val="游ゴシック"/>
      <family val="3"/>
      <charset val="128"/>
      <scheme val="minor"/>
    </font>
    <font>
      <b/>
      <sz val="11"/>
      <color theme="1"/>
      <name val="BIZ UDPゴシック"/>
      <family val="3"/>
      <charset val="128"/>
    </font>
    <font>
      <sz val="11"/>
      <color rgb="FFFF0000"/>
      <name val="游ゴシック"/>
      <family val="3"/>
      <charset val="128"/>
      <scheme val="minor"/>
    </font>
    <font>
      <sz val="12"/>
      <color theme="1"/>
      <name val="ＭＳ 明朝"/>
      <family val="1"/>
      <charset val="128"/>
    </font>
    <font>
      <sz val="11"/>
      <color theme="1"/>
      <name val="游ゴシック Light"/>
      <family val="3"/>
      <charset val="128"/>
      <scheme val="major"/>
    </font>
    <font>
      <b/>
      <sz val="10"/>
      <color theme="1"/>
      <name val="BIZ UDP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1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double">
        <color indexed="64"/>
      </bottom>
      <diagonal/>
    </border>
    <border>
      <left style="medium">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430">
    <xf numFmtId="0" fontId="0" fillId="0" borderId="0" xfId="0">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2" xfId="0" applyBorder="1">
      <alignment vertical="center"/>
    </xf>
    <xf numFmtId="0" fontId="0" fillId="0" borderId="14" xfId="0" applyBorder="1">
      <alignment vertical="center"/>
    </xf>
    <xf numFmtId="0" fontId="0" fillId="0" borderId="18" xfId="0" applyBorder="1">
      <alignment vertical="center"/>
    </xf>
    <xf numFmtId="0" fontId="0" fillId="0" borderId="19" xfId="0" applyBorder="1">
      <alignment vertical="center"/>
    </xf>
    <xf numFmtId="0" fontId="0" fillId="0" borderId="1" xfId="0" applyBorder="1">
      <alignment vertical="center"/>
    </xf>
    <xf numFmtId="0" fontId="0" fillId="0" borderId="3" xfId="0" applyBorder="1">
      <alignment vertical="center"/>
    </xf>
    <xf numFmtId="0" fontId="0" fillId="0" borderId="0" xfId="0" applyAlignment="1">
      <alignment vertical="center" shrinkToFit="1"/>
    </xf>
    <xf numFmtId="0" fontId="10" fillId="3" borderId="0" xfId="0" applyFont="1" applyFill="1">
      <alignment vertical="center"/>
    </xf>
    <xf numFmtId="0" fontId="7" fillId="2" borderId="11" xfId="0" applyFont="1" applyFill="1" applyBorder="1" applyAlignment="1">
      <alignment horizontal="center" vertical="center"/>
    </xf>
    <xf numFmtId="0" fontId="0" fillId="4" borderId="0" xfId="0" applyFill="1" applyAlignment="1">
      <alignment horizontal="center" vertical="center"/>
    </xf>
    <xf numFmtId="0" fontId="0" fillId="4" borderId="11" xfId="0" applyFill="1" applyBorder="1" applyAlignment="1">
      <alignment horizontal="center" vertical="center"/>
    </xf>
    <xf numFmtId="42" fontId="0" fillId="4" borderId="11" xfId="0" applyNumberFormat="1" applyFill="1" applyBorder="1" applyAlignment="1">
      <alignment vertical="center" shrinkToFit="1"/>
    </xf>
    <xf numFmtId="0" fontId="0" fillId="4" borderId="2" xfId="0" applyFill="1" applyBorder="1" applyAlignment="1">
      <alignment horizontal="center" vertical="center"/>
    </xf>
    <xf numFmtId="42" fontId="0" fillId="2" borderId="11" xfId="0" applyNumberFormat="1" applyFill="1" applyBorder="1" applyAlignment="1">
      <alignment horizontal="center" vertical="center" shrinkToFit="1"/>
    </xf>
    <xf numFmtId="0" fontId="7" fillId="2" borderId="11" xfId="0" applyFont="1" applyFill="1" applyBorder="1" applyAlignment="1">
      <alignment horizontal="center" vertical="center" shrinkToFit="1"/>
    </xf>
    <xf numFmtId="0" fontId="0" fillId="4" borderId="0" xfId="0" applyFill="1">
      <alignment vertical="center"/>
    </xf>
    <xf numFmtId="0" fontId="10" fillId="4" borderId="0" xfId="0" applyFont="1" applyFill="1">
      <alignment vertical="center"/>
    </xf>
    <xf numFmtId="0" fontId="7" fillId="4" borderId="0" xfId="0" applyFont="1" applyFill="1" applyAlignment="1">
      <alignment horizontal="left" vertical="center"/>
    </xf>
    <xf numFmtId="0" fontId="0" fillId="4" borderId="0" xfId="0" applyFill="1" applyAlignment="1">
      <alignment horizontal="left" vertical="center"/>
    </xf>
    <xf numFmtId="0" fontId="2" fillId="4" borderId="0" xfId="0" applyFont="1" applyFill="1" applyAlignment="1">
      <alignment horizontal="left" vertical="center"/>
    </xf>
    <xf numFmtId="0" fontId="14" fillId="4" borderId="0" xfId="0" applyFont="1" applyFill="1" applyAlignment="1">
      <alignment horizontal="left" vertical="center"/>
    </xf>
    <xf numFmtId="0" fontId="7" fillId="4" borderId="0" xfId="0" applyFont="1" applyFill="1">
      <alignment vertical="center"/>
    </xf>
    <xf numFmtId="0" fontId="0" fillId="4" borderId="0" xfId="0" applyFill="1" applyAlignment="1">
      <alignment vertical="center" shrinkToFit="1"/>
    </xf>
    <xf numFmtId="0" fontId="0" fillId="2" borderId="15" xfId="0" applyFill="1" applyBorder="1" applyAlignment="1">
      <alignment horizontal="center"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4" xfId="0" applyFill="1" applyBorder="1">
      <alignment vertical="center"/>
    </xf>
    <xf numFmtId="0" fontId="0" fillId="4" borderId="49" xfId="0" applyFill="1" applyBorder="1">
      <alignment vertical="center"/>
    </xf>
    <xf numFmtId="0" fontId="0" fillId="4" borderId="10" xfId="0" applyFill="1" applyBorder="1">
      <alignment vertical="center"/>
    </xf>
    <xf numFmtId="0" fontId="0" fillId="4" borderId="8" xfId="0" applyFill="1" applyBorder="1">
      <alignment vertical="center"/>
    </xf>
    <xf numFmtId="42" fontId="0" fillId="4" borderId="4" xfId="0" applyNumberFormat="1" applyFill="1" applyBorder="1" applyAlignment="1">
      <alignment vertical="center" shrinkToFit="1"/>
    </xf>
    <xf numFmtId="42" fontId="0" fillId="4" borderId="2" xfId="0" applyNumberFormat="1" applyFill="1" applyBorder="1" applyAlignment="1">
      <alignment vertical="center" shrinkToFit="1"/>
    </xf>
    <xf numFmtId="0" fontId="19" fillId="4" borderId="0" xfId="1" applyFill="1" applyAlignment="1">
      <alignment horizontal="center" vertical="center"/>
    </xf>
    <xf numFmtId="0" fontId="21" fillId="4" borderId="0" xfId="0" applyFont="1" applyFill="1">
      <alignment vertical="center"/>
    </xf>
    <xf numFmtId="0" fontId="18" fillId="4" borderId="0" xfId="0" applyFont="1" applyFill="1">
      <alignment vertical="center"/>
    </xf>
    <xf numFmtId="0" fontId="21" fillId="4" borderId="0" xfId="0" applyFont="1" applyFill="1" applyAlignment="1">
      <alignment horizontal="left" vertical="center"/>
    </xf>
    <xf numFmtId="5" fontId="0" fillId="4" borderId="2" xfId="0" applyNumberFormat="1" applyFill="1" applyBorder="1" applyAlignment="1">
      <alignment horizontal="center" vertical="center"/>
    </xf>
    <xf numFmtId="0" fontId="0" fillId="5" borderId="54"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9" fillId="4" borderId="0" xfId="0" applyFont="1" applyFill="1" applyAlignment="1">
      <alignment horizontal="center" vertical="center" shrinkToFit="1"/>
    </xf>
    <xf numFmtId="0" fontId="0" fillId="4" borderId="0" xfId="0" applyFill="1" applyAlignment="1">
      <alignment horizontal="center" vertical="center" shrinkToFit="1"/>
    </xf>
    <xf numFmtId="0" fontId="5" fillId="4" borderId="23" xfId="0" applyFont="1" applyFill="1" applyBorder="1" applyAlignment="1">
      <alignment horizontal="right" vertical="center" wrapText="1"/>
    </xf>
    <xf numFmtId="0" fontId="0" fillId="4" borderId="12" xfId="0" applyFill="1" applyBorder="1" applyAlignment="1">
      <alignment horizontal="center" vertical="center"/>
    </xf>
    <xf numFmtId="0" fontId="0" fillId="4" borderId="9" xfId="0" applyFill="1" applyBorder="1" applyAlignment="1">
      <alignment horizontal="center" vertical="center"/>
    </xf>
    <xf numFmtId="0" fontId="2" fillId="4" borderId="0" xfId="0" applyFont="1" applyFill="1">
      <alignment vertical="center"/>
    </xf>
    <xf numFmtId="0" fontId="12" fillId="4" borderId="0" xfId="0" applyFont="1" applyFill="1" applyAlignment="1">
      <alignment horizontal="center" vertical="center"/>
    </xf>
    <xf numFmtId="0" fontId="12" fillId="4" borderId="0" xfId="0" applyFont="1" applyFill="1" applyAlignment="1">
      <alignment horizontal="left" vertical="center"/>
    </xf>
    <xf numFmtId="0" fontId="12" fillId="4" borderId="7" xfId="0" applyFont="1" applyFill="1" applyBorder="1">
      <alignment vertical="center"/>
    </xf>
    <xf numFmtId="0" fontId="12" fillId="4" borderId="0" xfId="0" applyFont="1" applyFill="1" applyAlignment="1">
      <alignment horizontal="center" vertical="center" wrapText="1"/>
    </xf>
    <xf numFmtId="176" fontId="12" fillId="4" borderId="0" xfId="0" applyNumberFormat="1" applyFont="1" applyFill="1" applyAlignment="1">
      <alignment horizontal="left" vertical="center"/>
    </xf>
    <xf numFmtId="0" fontId="8" fillId="4" borderId="0" xfId="0" applyFont="1" applyFill="1">
      <alignment vertical="center"/>
    </xf>
    <xf numFmtId="0" fontId="13" fillId="4" borderId="0" xfId="0" applyFont="1" applyFill="1">
      <alignment vertical="center"/>
    </xf>
    <xf numFmtId="176" fontId="0" fillId="4" borderId="0" xfId="0" applyNumberFormat="1" applyFill="1">
      <alignment vertical="center"/>
    </xf>
    <xf numFmtId="0" fontId="0" fillId="4" borderId="0" xfId="0" applyFill="1" applyAlignment="1">
      <alignment vertical="center" wrapText="1"/>
    </xf>
    <xf numFmtId="0" fontId="0" fillId="4" borderId="7" xfId="0" applyFill="1" applyBorder="1">
      <alignment vertical="center"/>
    </xf>
    <xf numFmtId="0" fontId="2" fillId="4" borderId="9" xfId="0" applyFont="1" applyFill="1" applyBorder="1">
      <alignment vertical="center"/>
    </xf>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3" borderId="0" xfId="0" applyFont="1" applyFill="1" applyAlignment="1">
      <alignment horizontal="center" vertical="center" shrinkToFit="1"/>
    </xf>
    <xf numFmtId="0" fontId="18" fillId="4" borderId="43" xfId="0" applyFont="1" applyFill="1" applyBorder="1">
      <alignment vertical="center"/>
    </xf>
    <xf numFmtId="0" fontId="2" fillId="4" borderId="8" xfId="0" applyFont="1" applyFill="1" applyBorder="1">
      <alignment vertical="center"/>
    </xf>
    <xf numFmtId="0" fontId="18" fillId="4" borderId="0" xfId="0" applyFont="1" applyFill="1" applyAlignment="1">
      <alignment horizontal="center" vertical="center" shrinkToFit="1"/>
    </xf>
    <xf numFmtId="0" fontId="23" fillId="4" borderId="0" xfId="0" applyFont="1" applyFill="1" applyAlignment="1">
      <alignment horizontal="left" vertical="center"/>
    </xf>
    <xf numFmtId="0" fontId="22" fillId="4" borderId="8" xfId="0" applyFont="1" applyFill="1" applyBorder="1">
      <alignment vertical="center"/>
    </xf>
    <xf numFmtId="0" fontId="25" fillId="4" borderId="0" xfId="0" applyFont="1" applyFill="1">
      <alignment vertical="center"/>
    </xf>
    <xf numFmtId="0" fontId="0" fillId="3" borderId="0" xfId="0" applyFill="1">
      <alignment vertical="center"/>
    </xf>
    <xf numFmtId="0" fontId="24" fillId="4" borderId="8" xfId="0" applyFont="1" applyFill="1" applyBorder="1">
      <alignment vertical="center"/>
    </xf>
    <xf numFmtId="0" fontId="0" fillId="0" borderId="85" xfId="0" applyBorder="1">
      <alignment vertical="center"/>
    </xf>
    <xf numFmtId="0" fontId="0" fillId="0" borderId="86" xfId="0" applyBorder="1">
      <alignment vertical="center"/>
    </xf>
    <xf numFmtId="178" fontId="14" fillId="0" borderId="86" xfId="0" applyNumberFormat="1" applyFont="1" applyBorder="1" applyAlignment="1">
      <alignment vertical="center" shrinkToFit="1"/>
    </xf>
    <xf numFmtId="0" fontId="14" fillId="0" borderId="0" xfId="0" applyFont="1" applyAlignment="1">
      <alignment vertical="center" shrinkToFit="1"/>
    </xf>
    <xf numFmtId="0" fontId="0" fillId="0" borderId="0" xfId="0" applyAlignment="1">
      <alignment horizontal="center" vertical="center" shrinkToFit="1"/>
    </xf>
    <xf numFmtId="0" fontId="0" fillId="0" borderId="84" xfId="0" applyBorder="1" applyAlignment="1">
      <alignment vertical="center" shrinkToFit="1"/>
    </xf>
    <xf numFmtId="0" fontId="26" fillId="0" borderId="84" xfId="0" applyFont="1" applyBorder="1" applyAlignment="1">
      <alignment vertical="center" shrinkToFit="1"/>
    </xf>
    <xf numFmtId="0" fontId="26" fillId="0" borderId="0" xfId="0" applyFont="1" applyAlignment="1">
      <alignment vertical="center" shrinkToFit="1"/>
    </xf>
    <xf numFmtId="0" fontId="0" fillId="0" borderId="11" xfId="0" applyBorder="1" applyAlignment="1">
      <alignment vertical="center" shrinkToFit="1"/>
    </xf>
    <xf numFmtId="0" fontId="14" fillId="0" borderId="11" xfId="0" applyFont="1" applyBorder="1" applyAlignment="1">
      <alignment vertical="center" shrinkToFit="1"/>
    </xf>
    <xf numFmtId="0" fontId="26" fillId="0" borderId="11" xfId="0" applyFont="1" applyBorder="1" applyAlignment="1">
      <alignment vertical="center" shrinkToFit="1"/>
    </xf>
    <xf numFmtId="0" fontId="26" fillId="0" borderId="11" xfId="0" applyFont="1" applyBorder="1" applyAlignment="1">
      <alignment horizontal="left" vertical="center" shrinkToFit="1"/>
    </xf>
    <xf numFmtId="0" fontId="14" fillId="0" borderId="84" xfId="0" applyFont="1" applyBorder="1" applyAlignment="1">
      <alignment vertical="center" shrinkToFit="1"/>
    </xf>
    <xf numFmtId="0" fontId="0" fillId="0" borderId="84" xfId="0" applyBorder="1">
      <alignment vertical="center"/>
    </xf>
    <xf numFmtId="0" fontId="24" fillId="4" borderId="0" xfId="0" applyFont="1" applyFill="1">
      <alignment vertical="center"/>
    </xf>
    <xf numFmtId="178" fontId="14" fillId="0" borderId="86" xfId="0" applyNumberFormat="1" applyFont="1" applyBorder="1" applyAlignment="1">
      <alignment horizontal="right" vertical="center"/>
    </xf>
    <xf numFmtId="0" fontId="27" fillId="0" borderId="86" xfId="0" applyFont="1" applyBorder="1">
      <alignment vertical="center"/>
    </xf>
    <xf numFmtId="0" fontId="5" fillId="4" borderId="96" xfId="0" applyFont="1" applyFill="1" applyBorder="1" applyAlignment="1">
      <alignment horizontal="right" vertical="center" wrapText="1"/>
    </xf>
    <xf numFmtId="0" fontId="0" fillId="4" borderId="76" xfId="0" applyFill="1" applyBorder="1">
      <alignment vertical="center"/>
    </xf>
    <xf numFmtId="0" fontId="6" fillId="4" borderId="44" xfId="0" applyFont="1" applyFill="1" applyBorder="1">
      <alignment vertical="center"/>
    </xf>
    <xf numFmtId="0" fontId="0" fillId="4" borderId="108" xfId="0" applyFill="1" applyBorder="1" applyAlignment="1">
      <alignment horizontal="center" vertical="center"/>
    </xf>
    <xf numFmtId="0" fontId="18" fillId="4" borderId="8" xfId="0" applyFont="1" applyFill="1" applyBorder="1">
      <alignment vertical="center"/>
    </xf>
    <xf numFmtId="0" fontId="0" fillId="3" borderId="0" xfId="0" applyFill="1" applyAlignment="1">
      <alignment vertical="center" shrinkToFit="1"/>
    </xf>
    <xf numFmtId="0" fontId="18" fillId="4" borderId="0" xfId="0" applyFont="1" applyFill="1" applyAlignment="1">
      <alignment horizontal="left" vertical="center"/>
    </xf>
    <xf numFmtId="0" fontId="0" fillId="4" borderId="0" xfId="0" applyFill="1" applyAlignment="1">
      <alignment horizontal="left" vertical="center"/>
    </xf>
    <xf numFmtId="0" fontId="20" fillId="4" borderId="0" xfId="1" applyFont="1" applyFill="1" applyAlignment="1" applyProtection="1">
      <alignment horizontal="center" vertical="center"/>
      <protection locked="0"/>
    </xf>
    <xf numFmtId="0" fontId="18" fillId="0" borderId="0" xfId="0" applyFont="1" applyAlignment="1">
      <alignment horizontal="left" vertical="center"/>
    </xf>
    <xf numFmtId="0" fontId="20" fillId="4" borderId="0" xfId="1" applyFont="1" applyFill="1" applyAlignment="1" applyProtection="1">
      <alignment horizontal="center" vertical="center" shrinkToFit="1"/>
      <protection locked="0"/>
    </xf>
    <xf numFmtId="0" fontId="7" fillId="4" borderId="0" xfId="0" applyFont="1" applyFill="1" applyAlignment="1">
      <alignment horizontal="left" vertical="center"/>
    </xf>
    <xf numFmtId="0" fontId="20" fillId="4" borderId="0" xfId="1" applyFont="1" applyFill="1" applyAlignment="1" applyProtection="1">
      <alignment horizontal="left" vertical="center"/>
      <protection locked="0"/>
    </xf>
    <xf numFmtId="0" fontId="18" fillId="3" borderId="0" xfId="0" applyFont="1" applyFill="1" applyAlignment="1">
      <alignment horizontal="left" vertical="center"/>
    </xf>
    <xf numFmtId="5" fontId="0" fillId="2" borderId="4" xfId="0" applyNumberFormat="1" applyFill="1" applyBorder="1" applyAlignment="1">
      <alignment horizontal="center" vertical="center"/>
    </xf>
    <xf numFmtId="5" fontId="0" fillId="2" borderId="6" xfId="0" applyNumberFormat="1" applyFill="1" applyBorder="1" applyAlignment="1">
      <alignment horizontal="center" vertical="center"/>
    </xf>
    <xf numFmtId="0" fontId="0" fillId="2" borderId="11" xfId="0" applyFill="1" applyBorder="1" applyAlignment="1">
      <alignment horizontal="center" vertical="center"/>
    </xf>
    <xf numFmtId="5" fontId="0" fillId="4" borderId="6" xfId="0" applyNumberFormat="1" applyFill="1" applyBorder="1" applyAlignment="1">
      <alignment horizontal="center" vertical="center"/>
    </xf>
    <xf numFmtId="5" fontId="0" fillId="4" borderId="11" xfId="0" applyNumberFormat="1" applyFill="1" applyBorder="1" applyAlignment="1">
      <alignment horizontal="center" vertical="center"/>
    </xf>
    <xf numFmtId="0" fontId="0" fillId="2" borderId="4" xfId="0" applyFill="1" applyBorder="1" applyAlignment="1">
      <alignment horizontal="center" vertical="center"/>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2" fillId="4" borderId="0" xfId="0" applyFont="1" applyFill="1" applyAlignment="1">
      <alignment horizontal="left" vertical="center"/>
    </xf>
    <xf numFmtId="0" fontId="7" fillId="2" borderId="11" xfId="0" applyFont="1"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4" borderId="60" xfId="0" applyFill="1" applyBorder="1" applyAlignment="1" applyProtection="1">
      <alignment horizontal="left" vertical="center" shrinkToFit="1"/>
      <protection locked="0"/>
    </xf>
    <xf numFmtId="0" fontId="0" fillId="4" borderId="47" xfId="0" applyFill="1" applyBorder="1" applyAlignment="1" applyProtection="1">
      <alignment horizontal="left" vertical="center" shrinkToFit="1"/>
      <protection locked="0"/>
    </xf>
    <xf numFmtId="0" fontId="0" fillId="4" borderId="48" xfId="0" applyFill="1" applyBorder="1" applyAlignment="1" applyProtection="1">
      <alignment horizontal="left" vertical="center" shrinkToFit="1"/>
      <protection locked="0"/>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4" borderId="56"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4" borderId="57" xfId="0" applyFill="1" applyBorder="1" applyAlignment="1" applyProtection="1">
      <alignment horizontal="left" vertical="center"/>
      <protection locked="0"/>
    </xf>
    <xf numFmtId="0" fontId="18" fillId="3" borderId="0" xfId="0" applyFont="1" applyFill="1" applyAlignment="1">
      <alignment horizontal="left" vertical="center" wrapText="1"/>
    </xf>
    <xf numFmtId="0" fontId="0" fillId="0" borderId="0" xfId="0" applyAlignment="1">
      <alignment vertical="center" wrapText="1"/>
    </xf>
    <xf numFmtId="0" fontId="18" fillId="2" borderId="11" xfId="0" applyFont="1" applyFill="1" applyBorder="1" applyAlignment="1">
      <alignment horizontal="center" vertical="center"/>
    </xf>
    <xf numFmtId="0" fontId="18" fillId="2" borderId="4" xfId="0" applyFont="1" applyFill="1" applyBorder="1" applyAlignment="1">
      <alignment horizontal="center" vertical="center"/>
    </xf>
    <xf numFmtId="0" fontId="0" fillId="4" borderId="30"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33" xfId="0"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0" fillId="4" borderId="41" xfId="0" applyFill="1" applyBorder="1" applyAlignment="1" applyProtection="1">
      <alignment horizontal="left" vertical="center"/>
      <protection locked="0"/>
    </xf>
    <xf numFmtId="0" fontId="0" fillId="4" borderId="42" xfId="0" applyFill="1" applyBorder="1" applyAlignment="1" applyProtection="1">
      <alignment horizontal="left" vertical="center"/>
      <protection locked="0"/>
    </xf>
    <xf numFmtId="0" fontId="2" fillId="4" borderId="0" xfId="0" applyFont="1" applyFill="1" applyAlignment="1">
      <alignment horizontal="left" vertical="center" shrinkToFit="1"/>
    </xf>
    <xf numFmtId="0" fontId="0" fillId="0" borderId="0" xfId="0" applyAlignment="1">
      <alignment vertical="center" shrinkToFit="1"/>
    </xf>
    <xf numFmtId="0" fontId="18" fillId="2" borderId="11"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2" fillId="4" borderId="2" xfId="0" applyFont="1" applyFill="1" applyBorder="1" applyAlignment="1">
      <alignment horizontal="left" vertical="center"/>
    </xf>
    <xf numFmtId="0" fontId="0" fillId="4" borderId="45" xfId="0" applyFill="1" applyBorder="1" applyAlignment="1" applyProtection="1">
      <alignment horizontal="left" vertical="center"/>
      <protection locked="0"/>
    </xf>
    <xf numFmtId="0" fontId="0" fillId="4" borderId="46" xfId="0" applyFill="1" applyBorder="1" applyAlignment="1" applyProtection="1">
      <alignment horizontal="left" vertical="center"/>
      <protection locked="0"/>
    </xf>
    <xf numFmtId="0" fontId="0" fillId="4" borderId="59" xfId="0" applyFill="1" applyBorder="1" applyAlignment="1" applyProtection="1">
      <alignment horizontal="left" vertical="center"/>
      <protection locked="0"/>
    </xf>
    <xf numFmtId="0" fontId="0" fillId="4" borderId="30"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61" xfId="0" applyFill="1" applyBorder="1" applyAlignment="1" applyProtection="1">
      <alignment horizontal="left" vertical="center"/>
      <protection locked="0"/>
    </xf>
    <xf numFmtId="0" fontId="0" fillId="4" borderId="62" xfId="0" applyFill="1" applyBorder="1" applyAlignment="1" applyProtection="1">
      <alignment horizontal="left" vertical="center"/>
      <protection locked="0"/>
    </xf>
    <xf numFmtId="0" fontId="10" fillId="4" borderId="0" xfId="0" applyFont="1" applyFill="1" applyAlignment="1">
      <alignment horizontal="left" vertical="center"/>
    </xf>
    <xf numFmtId="176" fontId="0" fillId="4" borderId="30" xfId="0" applyNumberFormat="1" applyFill="1" applyBorder="1" applyAlignment="1" applyProtection="1">
      <alignment horizontal="left" vertical="center"/>
      <protection locked="0"/>
    </xf>
    <xf numFmtId="176" fontId="0" fillId="4" borderId="11" xfId="0" applyNumberFormat="1" applyFill="1" applyBorder="1" applyAlignment="1" applyProtection="1">
      <alignment horizontal="left" vertical="center"/>
      <protection locked="0"/>
    </xf>
    <xf numFmtId="176" fontId="0" fillId="4" borderId="15" xfId="0" applyNumberFormat="1" applyFill="1" applyBorder="1" applyAlignment="1" applyProtection="1">
      <alignment horizontal="left" vertical="center"/>
      <protection locked="0"/>
    </xf>
    <xf numFmtId="176" fontId="0" fillId="4" borderId="51" xfId="0" applyNumberFormat="1" applyFill="1" applyBorder="1" applyAlignment="1" applyProtection="1">
      <alignment horizontal="left" vertical="center"/>
      <protection locked="0"/>
    </xf>
    <xf numFmtId="0" fontId="18" fillId="2" borderId="15" xfId="0" applyFont="1" applyFill="1" applyBorder="1" applyAlignment="1">
      <alignment horizontal="center" vertical="center"/>
    </xf>
    <xf numFmtId="0" fontId="18" fillId="2" borderId="12" xfId="0" applyFont="1" applyFill="1" applyBorder="1" applyAlignment="1">
      <alignment horizontal="center" vertical="center"/>
    </xf>
    <xf numFmtId="0" fontId="0" fillId="4" borderId="16" xfId="0" applyFill="1" applyBorder="1" applyAlignment="1" applyProtection="1">
      <alignment horizontal="left" vertical="center"/>
      <protection locked="0"/>
    </xf>
    <xf numFmtId="0" fontId="0" fillId="4" borderId="31" xfId="0" applyFill="1" applyBorder="1" applyAlignment="1" applyProtection="1">
      <alignment horizontal="left" vertical="center"/>
      <protection locked="0"/>
    </xf>
    <xf numFmtId="0" fontId="7" fillId="4" borderId="45" xfId="0" applyFont="1" applyFill="1" applyBorder="1" applyAlignment="1" applyProtection="1">
      <alignment horizontal="left" vertical="center"/>
      <protection locked="0"/>
    </xf>
    <xf numFmtId="0" fontId="7" fillId="4" borderId="46" xfId="0" applyFont="1" applyFill="1" applyBorder="1" applyAlignment="1" applyProtection="1">
      <alignment horizontal="left" vertical="center"/>
      <protection locked="0"/>
    </xf>
    <xf numFmtId="0" fontId="7" fillId="4" borderId="59" xfId="0" applyFont="1" applyFill="1" applyBorder="1" applyAlignment="1" applyProtection="1">
      <alignment horizontal="left" vertical="center"/>
      <protection locked="0"/>
    </xf>
    <xf numFmtId="0" fontId="0" fillId="4" borderId="17" xfId="0" applyFill="1" applyBorder="1" applyAlignment="1" applyProtection="1">
      <alignment horizontal="left" vertical="center"/>
      <protection locked="0"/>
    </xf>
    <xf numFmtId="0" fontId="0" fillId="4" borderId="32" xfId="0" applyFill="1" applyBorder="1" applyAlignment="1" applyProtection="1">
      <alignment horizontal="left" vertical="center"/>
      <protection locked="0"/>
    </xf>
    <xf numFmtId="0" fontId="18" fillId="2" borderId="5" xfId="0" applyFont="1" applyFill="1" applyBorder="1" applyAlignment="1">
      <alignment horizontal="center" vertical="center"/>
    </xf>
    <xf numFmtId="0" fontId="18" fillId="0" borderId="97"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7" fillId="4" borderId="60" xfId="0" applyFont="1" applyFill="1" applyBorder="1" applyAlignment="1" applyProtection="1">
      <alignment horizontal="left" vertical="center"/>
      <protection locked="0"/>
    </xf>
    <xf numFmtId="0" fontId="7" fillId="4" borderId="47" xfId="0" applyFont="1" applyFill="1" applyBorder="1" applyAlignment="1" applyProtection="1">
      <alignment horizontal="left" vertical="center"/>
      <protection locked="0"/>
    </xf>
    <xf numFmtId="0" fontId="7" fillId="4" borderId="48" xfId="0" applyFont="1" applyFill="1" applyBorder="1" applyAlignment="1" applyProtection="1">
      <alignment horizontal="left" vertical="center"/>
      <protection locked="0"/>
    </xf>
    <xf numFmtId="0" fontId="18" fillId="4" borderId="0" xfId="0" applyFont="1" applyFill="1" applyAlignment="1">
      <alignment horizontal="left" vertical="center" shrinkToFit="1"/>
    </xf>
    <xf numFmtId="0" fontId="18" fillId="3" borderId="0" xfId="0" applyFont="1" applyFill="1" applyAlignment="1">
      <alignment horizontal="left" vertical="center" shrinkToFit="1"/>
    </xf>
    <xf numFmtId="176" fontId="0" fillId="4" borderId="43" xfId="0" applyNumberFormat="1" applyFill="1" applyBorder="1" applyAlignment="1" applyProtection="1">
      <alignment horizontal="left" vertical="center"/>
      <protection locked="0"/>
    </xf>
    <xf numFmtId="176" fontId="0" fillId="4" borderId="44" xfId="0" applyNumberFormat="1" applyFill="1" applyBorder="1" applyAlignment="1" applyProtection="1">
      <alignment horizontal="left" vertical="center"/>
      <protection locked="0"/>
    </xf>
    <xf numFmtId="176" fontId="0" fillId="4" borderId="55" xfId="0" applyNumberFormat="1" applyFill="1" applyBorder="1" applyAlignment="1" applyProtection="1">
      <alignment horizontal="left" vertical="center"/>
      <protection locked="0"/>
    </xf>
    <xf numFmtId="0" fontId="0" fillId="4" borderId="43"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18" fillId="3" borderId="18"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177" fontId="0" fillId="4" borderId="56" xfId="0" applyNumberFormat="1" applyFill="1" applyBorder="1" applyAlignment="1" applyProtection="1">
      <alignment horizontal="center" vertical="center"/>
      <protection locked="0"/>
    </xf>
    <xf numFmtId="177" fontId="0" fillId="4" borderId="57" xfId="0" applyNumberFormat="1" applyFill="1" applyBorder="1" applyAlignment="1" applyProtection="1">
      <alignment horizontal="center" vertical="center"/>
      <protection locked="0"/>
    </xf>
    <xf numFmtId="0" fontId="0" fillId="4" borderId="43" xfId="0" applyFill="1" applyBorder="1" applyAlignment="1" applyProtection="1">
      <alignment horizontal="left" vertical="center" shrinkToFit="1"/>
      <protection locked="0"/>
    </xf>
    <xf numFmtId="0" fontId="0" fillId="4" borderId="44"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18" fillId="4" borderId="0" xfId="0" applyFont="1" applyFill="1" applyAlignment="1">
      <alignment horizontal="left" vertical="center" wrapText="1"/>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0" fillId="4" borderId="43" xfId="0" applyFill="1" applyBorder="1" applyAlignment="1" applyProtection="1">
      <alignment horizontal="left" vertical="center"/>
      <protection locked="0"/>
    </xf>
    <xf numFmtId="0" fontId="0" fillId="4" borderId="44" xfId="0" applyFill="1" applyBorder="1" applyAlignment="1" applyProtection="1">
      <alignment horizontal="left" vertical="center"/>
      <protection locked="0"/>
    </xf>
    <xf numFmtId="0" fontId="0" fillId="4" borderId="55" xfId="0" applyFill="1" applyBorder="1" applyAlignment="1" applyProtection="1">
      <alignment horizontal="left" vertical="center"/>
      <protection locked="0"/>
    </xf>
    <xf numFmtId="0" fontId="18" fillId="2" borderId="81" xfId="0" applyFont="1" applyFill="1" applyBorder="1" applyAlignment="1">
      <alignment horizontal="center" vertical="center"/>
    </xf>
    <xf numFmtId="0" fontId="7" fillId="4" borderId="56" xfId="0" applyFont="1" applyFill="1" applyBorder="1" applyAlignment="1" applyProtection="1">
      <alignment horizontal="left" vertical="center"/>
      <protection locked="0"/>
    </xf>
    <xf numFmtId="0" fontId="7" fillId="4" borderId="58" xfId="0" applyFont="1" applyFill="1" applyBorder="1" applyAlignment="1" applyProtection="1">
      <alignment horizontal="left" vertical="center"/>
      <protection locked="0"/>
    </xf>
    <xf numFmtId="0" fontId="7" fillId="4" borderId="57" xfId="0" applyFont="1" applyFill="1" applyBorder="1" applyAlignment="1" applyProtection="1">
      <alignment horizontal="left" vertical="center"/>
      <protection locked="0"/>
    </xf>
    <xf numFmtId="0" fontId="23" fillId="4" borderId="43" xfId="0" applyFont="1" applyFill="1" applyBorder="1" applyAlignment="1">
      <alignment horizontal="center" vertical="center"/>
    </xf>
    <xf numFmtId="0" fontId="23" fillId="4" borderId="44" xfId="0" applyFont="1" applyFill="1" applyBorder="1" applyAlignment="1">
      <alignment horizontal="center" vertical="center"/>
    </xf>
    <xf numFmtId="0" fontId="17" fillId="4" borderId="44"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4" borderId="7"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35"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0" xfId="0" applyFont="1" applyFill="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5" xfId="0" applyFont="1" applyFill="1" applyBorder="1" applyAlignment="1">
      <alignment horizontal="center" vertical="center"/>
    </xf>
    <xf numFmtId="0" fontId="2" fillId="4" borderId="76" xfId="0" applyFont="1" applyFill="1" applyBorder="1" applyAlignment="1">
      <alignment horizontal="center" vertical="center"/>
    </xf>
    <xf numFmtId="0" fontId="2" fillId="4" borderId="0" xfId="0" applyFont="1" applyFill="1" applyAlignment="1">
      <alignment horizontal="center" vertical="center"/>
    </xf>
    <xf numFmtId="0" fontId="0" fillId="4" borderId="36" xfId="0" applyFill="1" applyBorder="1" applyAlignment="1">
      <alignment horizontal="left" vertical="center"/>
    </xf>
    <xf numFmtId="0" fontId="0" fillId="4" borderId="109" xfId="0" applyFill="1" applyBorder="1" applyAlignment="1">
      <alignment horizontal="left" vertical="center"/>
    </xf>
    <xf numFmtId="0" fontId="0" fillId="4" borderId="2" xfId="0" applyFill="1" applyBorder="1" applyAlignment="1">
      <alignment horizontal="left" vertical="center"/>
    </xf>
    <xf numFmtId="0" fontId="0" fillId="4" borderId="35" xfId="0" applyFill="1" applyBorder="1" applyAlignment="1">
      <alignment horizontal="left" vertical="center"/>
    </xf>
    <xf numFmtId="0" fontId="23" fillId="4" borderId="77" xfId="0" applyFont="1" applyFill="1" applyBorder="1" applyAlignment="1">
      <alignment horizontal="center" vertical="center" shrinkToFit="1"/>
    </xf>
    <xf numFmtId="0" fontId="23" fillId="4" borderId="49" xfId="0" applyFont="1" applyFill="1" applyBorder="1" applyAlignment="1">
      <alignment horizontal="center" vertical="center" shrinkToFit="1"/>
    </xf>
    <xf numFmtId="0" fontId="23" fillId="4" borderId="28" xfId="0" applyFont="1" applyFill="1" applyBorder="1" applyAlignment="1">
      <alignment horizontal="center" vertical="center" shrinkToFit="1"/>
    </xf>
    <xf numFmtId="0" fontId="4" fillId="4" borderId="111" xfId="0" applyFont="1" applyFill="1" applyBorder="1" applyAlignment="1">
      <alignment horizontal="center" vertical="center" shrinkToFit="1"/>
    </xf>
    <xf numFmtId="0" fontId="4" fillId="4" borderId="28" xfId="0" applyFont="1" applyFill="1" applyBorder="1" applyAlignment="1">
      <alignment horizontal="center" vertical="center" shrinkToFit="1"/>
    </xf>
    <xf numFmtId="0" fontId="11" fillId="4" borderId="100" xfId="0" applyFont="1" applyFill="1" applyBorder="1" applyAlignment="1">
      <alignment horizontal="center" vertical="center" shrinkToFit="1"/>
    </xf>
    <xf numFmtId="0" fontId="11" fillId="4" borderId="98" xfId="0" applyFont="1" applyFill="1" applyBorder="1" applyAlignment="1">
      <alignment horizontal="center" vertical="center" shrinkToFit="1"/>
    </xf>
    <xf numFmtId="0" fontId="6" fillId="4" borderId="98" xfId="0" applyFont="1" applyFill="1" applyBorder="1" applyAlignment="1">
      <alignment horizontal="center" vertical="center"/>
    </xf>
    <xf numFmtId="0" fontId="6" fillId="4" borderId="99" xfId="0" applyFont="1" applyFill="1" applyBorder="1" applyAlignment="1">
      <alignment horizontal="center" vertical="center"/>
    </xf>
    <xf numFmtId="0" fontId="11" fillId="4" borderId="101" xfId="0" applyFont="1"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4" xfId="0" applyFill="1" applyBorder="1" applyAlignment="1">
      <alignment horizontal="left" vertical="center"/>
    </xf>
    <xf numFmtId="0" fontId="0" fillId="4" borderId="25" xfId="0" applyFill="1" applyBorder="1" applyAlignment="1">
      <alignment horizontal="left" vertical="center"/>
    </xf>
    <xf numFmtId="0" fontId="0" fillId="4" borderId="53" xfId="0" applyFill="1" applyBorder="1" applyAlignment="1">
      <alignment horizontal="left" vertical="center"/>
    </xf>
    <xf numFmtId="0" fontId="0" fillId="4" borderId="63" xfId="0" applyFill="1" applyBorder="1" applyAlignment="1">
      <alignment horizontal="center" vertical="center" shrinkToFit="1"/>
    </xf>
    <xf numFmtId="0" fontId="0" fillId="4" borderId="64" xfId="0" applyFill="1" applyBorder="1" applyAlignment="1">
      <alignment horizontal="center" vertical="center" shrinkToFit="1"/>
    </xf>
    <xf numFmtId="0" fontId="0" fillId="4" borderId="66" xfId="0" applyFill="1" applyBorder="1" applyAlignment="1">
      <alignment horizontal="center" vertical="center" shrinkToFit="1"/>
    </xf>
    <xf numFmtId="0" fontId="0" fillId="4" borderId="67" xfId="0" applyFill="1" applyBorder="1" applyAlignment="1">
      <alignment horizontal="center" vertical="center" shrinkToFit="1"/>
    </xf>
    <xf numFmtId="0" fontId="0" fillId="4" borderId="64" xfId="0" applyFill="1" applyBorder="1" applyAlignment="1">
      <alignment horizontal="center" vertical="center"/>
    </xf>
    <xf numFmtId="0" fontId="0" fillId="4" borderId="65" xfId="0" applyFill="1" applyBorder="1" applyAlignment="1">
      <alignment horizontal="center" vertical="center"/>
    </xf>
    <xf numFmtId="0" fontId="0" fillId="4" borderId="67" xfId="0" applyFill="1" applyBorder="1" applyAlignment="1">
      <alignment horizontal="center" vertical="center"/>
    </xf>
    <xf numFmtId="0" fontId="0" fillId="4" borderId="68" xfId="0" applyFill="1" applyBorder="1" applyAlignment="1">
      <alignment horizontal="center" vertical="center"/>
    </xf>
    <xf numFmtId="41" fontId="8" fillId="4" borderId="5"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0" fillId="4" borderId="79" xfId="0" applyFill="1" applyBorder="1" applyAlignment="1">
      <alignment horizontal="center" vertical="center" textRotation="255" shrinkToFit="1"/>
    </xf>
    <xf numFmtId="0" fontId="0" fillId="4" borderId="31" xfId="0" applyFill="1" applyBorder="1" applyAlignment="1">
      <alignment horizontal="center" vertical="center" textRotation="255" shrinkToFit="1"/>
    </xf>
    <xf numFmtId="0" fontId="0" fillId="4" borderId="32" xfId="0" applyFill="1" applyBorder="1" applyAlignment="1">
      <alignment horizontal="center" vertical="center" textRotation="255" shrinkToFit="1"/>
    </xf>
    <xf numFmtId="41" fontId="0" fillId="4" borderId="5" xfId="0" applyNumberFormat="1" applyFill="1" applyBorder="1" applyAlignment="1">
      <alignment horizontal="center" vertical="center"/>
    </xf>
    <xf numFmtId="0" fontId="2" fillId="4" borderId="0" xfId="0" applyFont="1" applyFill="1" applyAlignment="1">
      <alignment horizontal="right"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11" fillId="4" borderId="0" xfId="0" applyFont="1" applyFill="1" applyAlignment="1">
      <alignment horizontal="center" vertical="center" shrinkToFit="1"/>
    </xf>
    <xf numFmtId="0" fontId="0" fillId="4" borderId="34" xfId="0" applyFill="1" applyBorder="1" applyAlignment="1">
      <alignment horizontal="center" vertical="center" textRotation="255"/>
    </xf>
    <xf numFmtId="0" fontId="0" fillId="4" borderId="33" xfId="0" applyFill="1" applyBorder="1" applyAlignment="1">
      <alignment horizontal="center" vertical="center" textRotation="255"/>
    </xf>
    <xf numFmtId="0" fontId="0" fillId="4" borderId="25" xfId="0" applyFill="1" applyBorder="1" applyAlignment="1">
      <alignment horizontal="center" vertical="center"/>
    </xf>
    <xf numFmtId="0" fontId="0" fillId="4" borderId="26" xfId="0" applyFill="1" applyBorder="1" applyAlignment="1">
      <alignment horizontal="center" vertical="center"/>
    </xf>
    <xf numFmtId="41" fontId="7" fillId="4"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41" fontId="0" fillId="4" borderId="2" xfId="0" applyNumberFormat="1" applyFill="1" applyBorder="1" applyAlignment="1">
      <alignment horizontal="center" vertical="center"/>
    </xf>
    <xf numFmtId="0" fontId="2" fillId="4" borderId="80"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85" xfId="0" applyFill="1" applyBorder="1" applyAlignment="1">
      <alignment horizontal="center" vertical="center"/>
    </xf>
    <xf numFmtId="0" fontId="0" fillId="4" borderId="86" xfId="0" applyFill="1" applyBorder="1" applyAlignment="1">
      <alignment horizontal="center" vertical="center"/>
    </xf>
    <xf numFmtId="0" fontId="2" fillId="4" borderId="84" xfId="0" applyFont="1" applyFill="1" applyBorder="1" applyAlignment="1">
      <alignment horizontal="center" vertical="center" shrinkToFit="1"/>
    </xf>
    <xf numFmtId="0" fontId="2" fillId="4" borderId="85" xfId="0" applyFont="1" applyFill="1" applyBorder="1" applyAlignment="1">
      <alignment horizontal="center" vertical="center" shrinkToFit="1"/>
    </xf>
    <xf numFmtId="0" fontId="0" fillId="4" borderId="85" xfId="0" applyFill="1" applyBorder="1" applyAlignment="1">
      <alignment horizontal="left" vertical="center" shrinkToFit="1"/>
    </xf>
    <xf numFmtId="0" fontId="0" fillId="4" borderId="107" xfId="0" applyFill="1" applyBorder="1" applyAlignment="1">
      <alignment horizontal="left" vertical="center" shrinkToFit="1"/>
    </xf>
    <xf numFmtId="0" fontId="2" fillId="4" borderId="102" xfId="0" applyFont="1" applyFill="1" applyBorder="1" applyAlignment="1">
      <alignment horizontal="center" vertical="center" wrapText="1"/>
    </xf>
    <xf numFmtId="0" fontId="2" fillId="4" borderId="103" xfId="0" applyFont="1" applyFill="1" applyBorder="1" applyAlignment="1">
      <alignment horizontal="center" vertical="center"/>
    </xf>
    <xf numFmtId="0" fontId="2" fillId="4" borderId="104" xfId="0" applyFont="1" applyFill="1" applyBorder="1" applyAlignment="1">
      <alignment horizontal="center" vertical="center"/>
    </xf>
    <xf numFmtId="0" fontId="2" fillId="4" borderId="105" xfId="0" applyFont="1" applyFill="1" applyBorder="1" applyAlignment="1">
      <alignment horizontal="center" vertical="center"/>
    </xf>
    <xf numFmtId="0" fontId="2" fillId="4" borderId="17"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37" xfId="0" applyFont="1" applyFill="1" applyBorder="1" applyAlignment="1">
      <alignment horizontal="center" vertical="center"/>
    </xf>
    <xf numFmtId="0" fontId="2" fillId="4" borderId="1" xfId="0" applyFont="1" applyFill="1" applyBorder="1" applyAlignment="1">
      <alignment horizontal="center" vertical="center"/>
    </xf>
    <xf numFmtId="0" fontId="0" fillId="4" borderId="113" xfId="0" applyFill="1" applyBorder="1" applyAlignment="1">
      <alignment horizontal="center" vertical="center"/>
    </xf>
    <xf numFmtId="0" fontId="0" fillId="4" borderId="17" xfId="0" applyFill="1" applyBorder="1" applyAlignment="1">
      <alignment horizontal="center" vertical="center"/>
    </xf>
    <xf numFmtId="0" fontId="0" fillId="4" borderId="1" xfId="0" applyFill="1" applyBorder="1" applyAlignment="1">
      <alignment horizontal="center" vertical="center"/>
    </xf>
    <xf numFmtId="0" fontId="2" fillId="4" borderId="30"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4" xfId="0" applyFont="1" applyFill="1" applyBorder="1" applyAlignment="1">
      <alignment horizontal="center" vertical="center"/>
    </xf>
    <xf numFmtId="0" fontId="2" fillId="4" borderId="85" xfId="0" applyFont="1" applyFill="1" applyBorder="1" applyAlignment="1">
      <alignment horizontal="center" vertical="center"/>
    </xf>
    <xf numFmtId="176" fontId="7" fillId="4" borderId="108" xfId="0" applyNumberFormat="1" applyFont="1" applyFill="1" applyBorder="1" applyAlignment="1">
      <alignment horizontal="center" vertical="center" shrinkToFit="1"/>
    </xf>
    <xf numFmtId="176" fontId="7" fillId="4" borderId="13" xfId="0" applyNumberFormat="1" applyFont="1" applyFill="1" applyBorder="1" applyAlignment="1">
      <alignment horizontal="center" vertical="center" shrinkToFit="1"/>
    </xf>
    <xf numFmtId="176" fontId="7" fillId="4" borderId="109"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176" fontId="7" fillId="4" borderId="110" xfId="0" applyNumberFormat="1" applyFont="1" applyFill="1" applyBorder="1" applyAlignment="1">
      <alignment horizontal="center" vertical="center" shrinkToFit="1"/>
    </xf>
    <xf numFmtId="176" fontId="7" fillId="4" borderId="105" xfId="0" applyNumberFormat="1" applyFont="1" applyFill="1" applyBorder="1" applyAlignment="1">
      <alignment horizontal="center" vertical="center" shrinkToFit="1"/>
    </xf>
    <xf numFmtId="0" fontId="0" fillId="4" borderId="17" xfId="0" applyFill="1" applyBorder="1" applyAlignment="1">
      <alignment horizontal="center" vertical="center" textRotation="255" shrinkToFit="1"/>
    </xf>
    <xf numFmtId="0" fontId="0" fillId="4" borderId="11" xfId="0" applyFill="1" applyBorder="1" applyAlignment="1">
      <alignment horizontal="center" vertical="center" textRotation="255" shrinkToFit="1"/>
    </xf>
    <xf numFmtId="0" fontId="0" fillId="4" borderId="17" xfId="0" applyFill="1" applyBorder="1" applyAlignment="1">
      <alignment horizontal="left" vertical="center"/>
    </xf>
    <xf numFmtId="0" fontId="0" fillId="4" borderId="1" xfId="0" applyFill="1" applyBorder="1" applyAlignment="1">
      <alignment horizontal="left" vertical="center"/>
    </xf>
    <xf numFmtId="0" fontId="0" fillId="4" borderId="32" xfId="0" applyFill="1" applyBorder="1" applyAlignment="1">
      <alignment horizontal="left" vertical="center"/>
    </xf>
    <xf numFmtId="0" fontId="6" fillId="4" borderId="118" xfId="0" applyFont="1" applyFill="1" applyBorder="1" applyAlignment="1">
      <alignment horizontal="distributed" vertical="center" shrinkToFit="1"/>
    </xf>
    <xf numFmtId="0" fontId="6" fillId="4" borderId="119" xfId="0" applyFont="1" applyFill="1" applyBorder="1" applyAlignment="1">
      <alignment horizontal="distributed" vertical="center" shrinkToFit="1"/>
    </xf>
    <xf numFmtId="0" fontId="0" fillId="4" borderId="104" xfId="0" applyFill="1" applyBorder="1" applyAlignment="1">
      <alignment horizontal="center" vertical="center" shrinkToFit="1"/>
    </xf>
    <xf numFmtId="0" fontId="0" fillId="4" borderId="105" xfId="0" applyFill="1" applyBorder="1" applyAlignment="1">
      <alignment horizontal="center" vertical="center" shrinkToFit="1"/>
    </xf>
    <xf numFmtId="0" fontId="6" fillId="4" borderId="119" xfId="0" applyFont="1" applyFill="1" applyBorder="1" applyAlignment="1">
      <alignment horizontal="center" vertical="center"/>
    </xf>
    <xf numFmtId="0" fontId="6" fillId="4" borderId="120" xfId="0" applyFont="1" applyFill="1" applyBorder="1" applyAlignment="1">
      <alignment horizontal="center" vertical="center"/>
    </xf>
    <xf numFmtId="0" fontId="0" fillId="4" borderId="105" xfId="0" applyFill="1" applyBorder="1" applyAlignment="1">
      <alignment horizontal="center" vertical="center"/>
    </xf>
    <xf numFmtId="0" fontId="0" fillId="4" borderId="106" xfId="0" applyFill="1" applyBorder="1" applyAlignment="1">
      <alignment horizontal="center" vertical="center"/>
    </xf>
    <xf numFmtId="0" fontId="5" fillId="4" borderId="128" xfId="0" applyFont="1" applyFill="1" applyBorder="1" applyAlignment="1">
      <alignment horizontal="center" vertical="center"/>
    </xf>
    <xf numFmtId="0" fontId="5" fillId="4" borderId="129" xfId="0" applyFont="1" applyFill="1" applyBorder="1" applyAlignment="1">
      <alignment horizontal="center" vertical="center"/>
    </xf>
    <xf numFmtId="0" fontId="5" fillId="4" borderId="130" xfId="0" applyFont="1"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3" fillId="4" borderId="128" xfId="0" applyFont="1" applyFill="1" applyBorder="1" applyAlignment="1">
      <alignment horizontal="center" vertical="center" shrinkToFit="1"/>
    </xf>
    <xf numFmtId="0" fontId="3" fillId="4" borderId="129" xfId="0" applyFont="1" applyFill="1" applyBorder="1" applyAlignment="1">
      <alignment horizontal="center" vertical="center" shrinkToFit="1"/>
    </xf>
    <xf numFmtId="0" fontId="3" fillId="4" borderId="130" xfId="0" applyFont="1" applyFill="1" applyBorder="1" applyAlignment="1">
      <alignment horizontal="center" vertical="center" shrinkToFit="1"/>
    </xf>
    <xf numFmtId="0" fontId="0" fillId="4" borderId="1" xfId="0" applyFill="1" applyBorder="1" applyAlignment="1">
      <alignment horizontal="center" vertical="top"/>
    </xf>
    <xf numFmtId="0" fontId="0" fillId="4" borderId="2" xfId="0" applyFill="1" applyBorder="1" applyAlignment="1">
      <alignment horizontal="center" vertical="top"/>
    </xf>
    <xf numFmtId="0" fontId="0" fillId="4" borderId="3" xfId="0" applyFill="1" applyBorder="1" applyAlignment="1">
      <alignment horizontal="center" vertical="top"/>
    </xf>
    <xf numFmtId="0" fontId="0" fillId="4" borderId="124" xfId="0" applyFill="1" applyBorder="1" applyAlignment="1">
      <alignment horizontal="center" vertical="center"/>
    </xf>
    <xf numFmtId="0" fontId="0" fillId="4" borderId="110" xfId="0" applyFill="1" applyBorder="1" applyAlignment="1">
      <alignment horizontal="center" vertical="center"/>
    </xf>
    <xf numFmtId="0" fontId="0" fillId="4" borderId="125" xfId="0" applyFill="1" applyBorder="1" applyAlignment="1">
      <alignment horizontal="center" vertical="center"/>
    </xf>
    <xf numFmtId="0" fontId="0" fillId="4" borderId="122" xfId="0" applyFill="1" applyBorder="1" applyAlignment="1">
      <alignment horizontal="center" vertical="center"/>
    </xf>
    <xf numFmtId="0" fontId="0" fillId="4" borderId="127" xfId="0" applyFill="1" applyBorder="1" applyAlignment="1">
      <alignment horizontal="center" vertical="center"/>
    </xf>
    <xf numFmtId="0" fontId="0" fillId="4" borderId="121" xfId="0" applyFill="1" applyBorder="1" applyAlignment="1">
      <alignment horizontal="center" vertical="center"/>
    </xf>
    <xf numFmtId="0" fontId="0" fillId="4" borderId="123" xfId="0" applyFill="1" applyBorder="1" applyAlignment="1">
      <alignment horizontal="center" vertical="center"/>
    </xf>
    <xf numFmtId="0" fontId="0" fillId="4" borderId="126" xfId="0" applyFill="1" applyBorder="1" applyAlignment="1">
      <alignment horizontal="center" vertical="center" shrinkToFit="1"/>
    </xf>
    <xf numFmtId="0" fontId="0" fillId="4" borderId="122" xfId="0" applyFill="1" applyBorder="1" applyAlignment="1">
      <alignment horizontal="center" vertical="center" shrinkToFit="1"/>
    </xf>
    <xf numFmtId="0" fontId="0" fillId="4" borderId="12" xfId="0" applyFill="1" applyBorder="1" applyAlignment="1">
      <alignment horizontal="left" vertical="top"/>
    </xf>
    <xf numFmtId="0" fontId="0" fillId="4" borderId="13" xfId="0" applyFill="1" applyBorder="1" applyAlignment="1">
      <alignment horizontal="left" vertical="top"/>
    </xf>
    <xf numFmtId="0" fontId="0" fillId="4" borderId="14" xfId="0" applyFill="1" applyBorder="1" applyAlignment="1">
      <alignment horizontal="left" vertical="top"/>
    </xf>
    <xf numFmtId="0" fontId="0" fillId="4" borderId="1" xfId="0"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5" fillId="4" borderId="0" xfId="0" applyFont="1" applyFill="1" applyAlignment="1">
      <alignment horizontal="left" vertical="center"/>
    </xf>
    <xf numFmtId="0" fontId="23" fillId="4" borderId="29" xfId="0" applyFont="1" applyFill="1" applyBorder="1" applyAlignment="1">
      <alignment horizontal="center" vertical="center" shrinkToFit="1"/>
    </xf>
    <xf numFmtId="0" fontId="23" fillId="4" borderId="22" xfId="0" applyFont="1" applyFill="1" applyBorder="1" applyAlignment="1">
      <alignment horizontal="center" vertical="center" shrinkToFit="1"/>
    </xf>
    <xf numFmtId="0" fontId="23" fillId="4" borderId="94" xfId="0" applyFont="1" applyFill="1" applyBorder="1" applyAlignment="1">
      <alignment horizontal="center" vertical="center" shrinkToFit="1"/>
    </xf>
    <xf numFmtId="0" fontId="7" fillId="4" borderId="23" xfId="0" applyFont="1" applyFill="1" applyBorder="1" applyAlignment="1">
      <alignment horizontal="center" vertical="center"/>
    </xf>
    <xf numFmtId="0" fontId="2" fillId="4" borderId="15" xfId="0" applyFont="1" applyFill="1" applyBorder="1" applyAlignment="1">
      <alignment horizontal="center" vertical="center" shrinkToFit="1"/>
    </xf>
    <xf numFmtId="0" fontId="0" fillId="4" borderId="15" xfId="0" applyFill="1" applyBorder="1" applyAlignment="1">
      <alignment horizontal="left" vertical="center" shrinkToFit="1"/>
    </xf>
    <xf numFmtId="0" fontId="0" fillId="4" borderId="51" xfId="0" applyFill="1" applyBorder="1" applyAlignment="1">
      <alignment horizontal="left" vertical="center" shrinkToFit="1"/>
    </xf>
    <xf numFmtId="0" fontId="6" fillId="4" borderId="0" xfId="0" applyFont="1" applyFill="1" applyAlignment="1">
      <alignment horizontal="left" vertical="center" shrinkToFit="1"/>
    </xf>
    <xf numFmtId="0" fontId="23" fillId="4" borderId="73" xfId="0" applyFont="1" applyFill="1" applyBorder="1" applyAlignment="1">
      <alignment horizontal="center" vertical="center" shrinkToFit="1"/>
    </xf>
    <xf numFmtId="0" fontId="23" fillId="4" borderId="74" xfId="0" applyFont="1" applyFill="1" applyBorder="1" applyAlignment="1">
      <alignment horizontal="center" vertical="center" shrinkToFit="1"/>
    </xf>
    <xf numFmtId="0" fontId="23" fillId="4" borderId="75" xfId="0" applyFont="1" applyFill="1" applyBorder="1" applyAlignment="1">
      <alignment horizontal="center" vertical="center" shrinkToFit="1"/>
    </xf>
    <xf numFmtId="0" fontId="9" fillId="4" borderId="0" xfId="0" applyFont="1" applyFill="1" applyAlignment="1">
      <alignment horizontal="center" vertical="center" shrinkToFit="1"/>
    </xf>
    <xf numFmtId="0" fontId="23" fillId="4" borderId="45" xfId="0" applyFont="1" applyFill="1" applyBorder="1" applyAlignment="1">
      <alignment horizontal="center" vertical="center" shrinkToFit="1"/>
    </xf>
    <xf numFmtId="0" fontId="23" fillId="4" borderId="46" xfId="0" applyFont="1" applyFill="1" applyBorder="1" applyAlignment="1">
      <alignment horizontal="center" vertical="center" shrinkToFit="1"/>
    </xf>
    <xf numFmtId="0" fontId="23" fillId="4" borderId="52" xfId="0" applyFont="1" applyFill="1" applyBorder="1" applyAlignment="1">
      <alignment horizontal="center" vertical="center" shrinkToFit="1"/>
    </xf>
    <xf numFmtId="0" fontId="4" fillId="4" borderId="95" xfId="0" applyFont="1" applyFill="1" applyBorder="1" applyAlignment="1">
      <alignment horizontal="left" vertical="center" shrinkToFit="1"/>
    </xf>
    <xf numFmtId="0" fontId="4" fillId="4" borderId="46" xfId="0" applyFont="1" applyFill="1" applyBorder="1" applyAlignment="1">
      <alignment horizontal="left" vertical="center" shrinkToFit="1"/>
    </xf>
    <xf numFmtId="0" fontId="4" fillId="4" borderId="47" xfId="0" applyFont="1" applyFill="1" applyBorder="1" applyAlignment="1">
      <alignment horizontal="left" vertical="center" shrinkToFit="1"/>
    </xf>
    <xf numFmtId="0" fontId="4" fillId="4" borderId="50" xfId="0" applyFont="1" applyFill="1" applyBorder="1" applyAlignment="1">
      <alignment horizontal="left" vertical="center" shrinkToFit="1"/>
    </xf>
    <xf numFmtId="0" fontId="4" fillId="4" borderId="48" xfId="0" applyFont="1" applyFill="1" applyBorder="1" applyAlignment="1">
      <alignment horizontal="left" vertical="center" shrinkToFit="1"/>
    </xf>
    <xf numFmtId="0" fontId="8" fillId="4" borderId="16" xfId="0" applyFont="1" applyFill="1" applyBorder="1" applyAlignment="1">
      <alignment horizontal="center"/>
    </xf>
    <xf numFmtId="0" fontId="8" fillId="4" borderId="18" xfId="0" applyFont="1" applyFill="1" applyBorder="1" applyAlignment="1">
      <alignment horizontal="center"/>
    </xf>
    <xf numFmtId="0" fontId="8" fillId="4" borderId="70"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115" xfId="0" applyFont="1" applyFill="1" applyBorder="1" applyAlignment="1">
      <alignment horizontal="center" vertical="center"/>
    </xf>
    <xf numFmtId="0" fontId="4" fillId="4" borderId="117" xfId="0" applyFont="1" applyFill="1" applyBorder="1" applyAlignment="1">
      <alignment horizontal="center" vertical="center" shrinkToFit="1"/>
    </xf>
    <xf numFmtId="0" fontId="4" fillId="4" borderId="82" xfId="0" applyFont="1" applyFill="1" applyBorder="1" applyAlignment="1">
      <alignment horizontal="center" vertical="center" shrinkToFit="1"/>
    </xf>
    <xf numFmtId="0" fontId="4" fillId="4" borderId="83" xfId="0" applyFont="1" applyFill="1" applyBorder="1" applyAlignment="1">
      <alignment horizontal="center" vertical="center" shrinkToFit="1"/>
    </xf>
    <xf numFmtId="0" fontId="15" fillId="4" borderId="0" xfId="0" applyFont="1" applyFill="1" applyAlignment="1">
      <alignment horizontal="right" vertical="center"/>
    </xf>
    <xf numFmtId="177" fontId="16" fillId="4" borderId="43" xfId="0" applyNumberFormat="1" applyFont="1" applyFill="1" applyBorder="1" applyAlignment="1">
      <alignment horizontal="center" vertical="center"/>
    </xf>
    <xf numFmtId="177" fontId="17" fillId="4" borderId="44" xfId="0" applyNumberFormat="1" applyFont="1" applyFill="1" applyBorder="1" applyAlignment="1">
      <alignment horizontal="center" vertical="center"/>
    </xf>
    <xf numFmtId="177" fontId="17" fillId="4" borderId="55" xfId="0" applyNumberFormat="1" applyFont="1" applyFill="1" applyBorder="1" applyAlignment="1">
      <alignment horizontal="center" vertical="center"/>
    </xf>
    <xf numFmtId="0" fontId="4" fillId="4" borderId="78" xfId="0" applyFont="1" applyFill="1" applyBorder="1" applyAlignment="1">
      <alignment horizontal="center" vertical="center" textRotation="255" shrinkToFit="1"/>
    </xf>
    <xf numFmtId="0" fontId="4" fillId="4" borderId="16" xfId="0" applyFont="1" applyFill="1" applyBorder="1" applyAlignment="1">
      <alignment horizontal="center" vertical="center" textRotation="255" shrinkToFit="1"/>
    </xf>
    <xf numFmtId="0" fontId="4" fillId="4" borderId="18" xfId="0" applyFont="1" applyFill="1" applyBorder="1" applyAlignment="1">
      <alignment horizontal="center" vertical="center" textRotation="255" shrinkToFit="1"/>
    </xf>
    <xf numFmtId="0" fontId="5" fillId="4" borderId="69" xfId="0" applyFont="1" applyFill="1" applyBorder="1" applyAlignment="1">
      <alignment horizontal="left" vertical="center" shrinkToFit="1"/>
    </xf>
    <xf numFmtId="0" fontId="5" fillId="4" borderId="40" xfId="0" applyFont="1" applyFill="1" applyBorder="1" applyAlignment="1">
      <alignment horizontal="left" vertical="center" shrinkToFit="1"/>
    </xf>
    <xf numFmtId="0" fontId="5" fillId="4" borderId="72" xfId="0" applyFont="1" applyFill="1" applyBorder="1" applyAlignment="1">
      <alignment horizontal="left" vertical="center" shrinkToFit="1"/>
    </xf>
    <xf numFmtId="0" fontId="2" fillId="4" borderId="12"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87" xfId="0" applyFont="1" applyFill="1" applyBorder="1" applyAlignment="1">
      <alignment horizontal="center" vertical="center"/>
    </xf>
    <xf numFmtId="0" fontId="4" fillId="4" borderId="116" xfId="0" applyFont="1" applyFill="1" applyBorder="1" applyAlignment="1">
      <alignment horizontal="center" vertical="center" shrinkToFit="1"/>
    </xf>
    <xf numFmtId="0" fontId="4" fillId="4" borderId="25"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2" fillId="4" borderId="17"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1" xfId="0" applyFont="1" applyFill="1" applyBorder="1" applyAlignment="1">
      <alignment horizontal="center" vertical="center"/>
    </xf>
    <xf numFmtId="0" fontId="8" fillId="4" borderId="50" xfId="0" applyFont="1" applyFill="1" applyBorder="1" applyAlignment="1">
      <alignment horizontal="center"/>
    </xf>
    <xf numFmtId="0" fontId="8" fillId="4" borderId="49" xfId="0" applyFont="1" applyFill="1" applyBorder="1" applyAlignment="1">
      <alignment horizontal="center"/>
    </xf>
    <xf numFmtId="0" fontId="0" fillId="4" borderId="112" xfId="0" applyFill="1" applyBorder="1" applyAlignment="1">
      <alignment horizontal="center" vertical="center"/>
    </xf>
    <xf numFmtId="0" fontId="0" fillId="4" borderId="20" xfId="0" applyFill="1" applyBorder="1" applyAlignment="1">
      <alignment horizontal="center" vertical="center"/>
    </xf>
    <xf numFmtId="0" fontId="2" fillId="4" borderId="84" xfId="0" applyFont="1" applyFill="1" applyBorder="1" applyAlignment="1">
      <alignment horizontal="center" vertical="center" wrapText="1"/>
    </xf>
    <xf numFmtId="0" fontId="2" fillId="4" borderId="84"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15" xfId="0" applyFont="1" applyFill="1" applyBorder="1" applyAlignment="1">
      <alignment horizontal="center" vertical="center"/>
    </xf>
    <xf numFmtId="0" fontId="0" fillId="4" borderId="15" xfId="0" applyFill="1" applyBorder="1" applyAlignment="1">
      <alignment horizontal="center" vertical="center"/>
    </xf>
    <xf numFmtId="0" fontId="8" fillId="4" borderId="47" xfId="0" applyFont="1" applyFill="1" applyBorder="1" applyAlignment="1">
      <alignment horizontal="center"/>
    </xf>
    <xf numFmtId="0" fontId="0" fillId="4" borderId="27" xfId="0" applyFill="1" applyBorder="1" applyAlignment="1">
      <alignment horizontal="center" vertical="center"/>
    </xf>
    <xf numFmtId="0" fontId="2" fillId="4" borderId="2" xfId="0" applyFont="1" applyFill="1" applyBorder="1" applyAlignment="1">
      <alignment horizontal="center" vertical="center"/>
    </xf>
    <xf numFmtId="0" fontId="2" fillId="4" borderId="35" xfId="0" applyFont="1" applyFill="1" applyBorder="1" applyAlignment="1">
      <alignment horizontal="center" vertical="center"/>
    </xf>
    <xf numFmtId="0" fontId="24" fillId="4" borderId="0" xfId="0" applyFont="1" applyFill="1" applyAlignment="1">
      <alignment horizontal="left" vertical="center"/>
    </xf>
    <xf numFmtId="0" fontId="20" fillId="2" borderId="12" xfId="1" applyFont="1" applyFill="1" applyBorder="1" applyAlignment="1">
      <alignment horizontal="left" vertical="center"/>
    </xf>
    <xf numFmtId="0" fontId="20" fillId="2" borderId="13" xfId="1" applyFont="1" applyFill="1" applyBorder="1" applyAlignment="1">
      <alignment horizontal="left" vertical="center"/>
    </xf>
    <xf numFmtId="0" fontId="20" fillId="2" borderId="14" xfId="1" applyFont="1" applyFill="1" applyBorder="1" applyAlignment="1">
      <alignment horizontal="left" vertical="center"/>
    </xf>
    <xf numFmtId="0" fontId="24" fillId="4" borderId="88" xfId="0" applyFont="1" applyFill="1" applyBorder="1" applyAlignment="1">
      <alignment horizontal="left" vertical="center" wrapText="1"/>
    </xf>
    <xf numFmtId="0" fontId="24" fillId="4" borderId="89" xfId="0" applyFont="1" applyFill="1" applyBorder="1" applyAlignment="1">
      <alignment horizontal="left" vertical="center" wrapText="1"/>
    </xf>
    <xf numFmtId="0" fontId="24" fillId="4" borderId="90" xfId="0" applyFont="1" applyFill="1" applyBorder="1" applyAlignment="1">
      <alignment horizontal="left" vertical="center" wrapText="1"/>
    </xf>
    <xf numFmtId="0" fontId="24" fillId="4" borderId="18" xfId="0" applyFont="1" applyFill="1" applyBorder="1" applyAlignment="1">
      <alignment horizontal="left" vertical="center" wrapText="1"/>
    </xf>
    <xf numFmtId="0" fontId="24" fillId="4" borderId="0" xfId="0" applyFont="1" applyFill="1" applyAlignment="1">
      <alignment horizontal="left" vertical="center" wrapText="1"/>
    </xf>
    <xf numFmtId="0" fontId="24" fillId="4" borderId="19" xfId="0" applyFont="1" applyFill="1" applyBorder="1" applyAlignment="1">
      <alignment horizontal="left" vertical="center" wrapText="1"/>
    </xf>
    <xf numFmtId="0" fontId="20" fillId="4" borderId="4" xfId="1" applyFont="1" applyFill="1" applyBorder="1" applyAlignment="1">
      <alignment horizontal="center" vertical="center"/>
    </xf>
    <xf numFmtId="0" fontId="20" fillId="4" borderId="6" xfId="1" applyFont="1" applyFill="1" applyBorder="1" applyAlignment="1">
      <alignment horizontal="center" vertical="center"/>
    </xf>
    <xf numFmtId="0" fontId="24" fillId="4" borderId="88" xfId="0" applyFont="1" applyFill="1" applyBorder="1" applyAlignment="1">
      <alignment horizontal="left" vertical="center"/>
    </xf>
    <xf numFmtId="0" fontId="24" fillId="4" borderId="89" xfId="0" applyFont="1" applyFill="1" applyBorder="1" applyAlignment="1">
      <alignment horizontal="left" vertical="center"/>
    </xf>
    <xf numFmtId="0" fontId="24" fillId="4" borderId="90" xfId="0" applyFont="1" applyFill="1" applyBorder="1" applyAlignment="1">
      <alignment horizontal="left" vertical="center"/>
    </xf>
    <xf numFmtId="0" fontId="24" fillId="4" borderId="12" xfId="0" applyFont="1" applyFill="1" applyBorder="1" applyAlignment="1">
      <alignment horizontal="left" vertical="center"/>
    </xf>
    <xf numFmtId="0" fontId="24" fillId="4" borderId="13" xfId="0" applyFont="1" applyFill="1" applyBorder="1" applyAlignment="1">
      <alignment horizontal="left" vertical="center"/>
    </xf>
    <xf numFmtId="0" fontId="24" fillId="4" borderId="14" xfId="0" applyFont="1" applyFill="1" applyBorder="1" applyAlignment="1">
      <alignment horizontal="left" vertical="center"/>
    </xf>
    <xf numFmtId="0" fontId="20" fillId="2" borderId="18" xfId="1" applyFont="1" applyFill="1" applyBorder="1" applyAlignment="1">
      <alignment horizontal="left" vertical="center" shrinkToFit="1"/>
    </xf>
    <xf numFmtId="0" fontId="20" fillId="2" borderId="0" xfId="1" applyFont="1" applyFill="1" applyBorder="1" applyAlignment="1">
      <alignment horizontal="left" vertical="center" shrinkToFit="1"/>
    </xf>
    <xf numFmtId="0" fontId="20" fillId="2" borderId="19" xfId="1" applyFont="1" applyFill="1" applyBorder="1" applyAlignment="1">
      <alignment horizontal="left" vertical="center" shrinkToFit="1"/>
    </xf>
    <xf numFmtId="0" fontId="24" fillId="4" borderId="91" xfId="0" applyFont="1" applyFill="1" applyBorder="1" applyAlignment="1">
      <alignment horizontal="left" vertical="center" wrapText="1"/>
    </xf>
    <xf numFmtId="0" fontId="24" fillId="4" borderId="92" xfId="0" applyFont="1" applyFill="1" applyBorder="1" applyAlignment="1">
      <alignment horizontal="left" vertical="center" wrapText="1"/>
    </xf>
    <xf numFmtId="0" fontId="24" fillId="4" borderId="93"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xf>
    <xf numFmtId="0" fontId="24" fillId="4" borderId="3" xfId="0" applyFont="1" applyFill="1" applyBorder="1" applyAlignment="1">
      <alignment horizontal="left" vertical="center"/>
    </xf>
    <xf numFmtId="0" fontId="24" fillId="4" borderId="8" xfId="0" applyFont="1" applyFill="1" applyBorder="1" applyAlignment="1">
      <alignment horizontal="left" vertical="center"/>
    </xf>
    <xf numFmtId="0" fontId="18" fillId="4" borderId="0" xfId="0" applyFont="1" applyFill="1" applyAlignment="1">
      <alignment horizontal="center" vertical="center" shrinkToFit="1"/>
    </xf>
    <xf numFmtId="0" fontId="18" fillId="4" borderId="49" xfId="0" applyFont="1" applyFill="1" applyBorder="1" applyAlignment="1">
      <alignment horizontal="left" vertical="center"/>
    </xf>
    <xf numFmtId="0" fontId="28" fillId="4" borderId="8" xfId="0" applyFont="1" applyFill="1" applyBorder="1" applyAlignment="1">
      <alignment horizontal="left" vertical="center"/>
    </xf>
    <xf numFmtId="0" fontId="23" fillId="4" borderId="49" xfId="0" applyFont="1" applyFill="1" applyBorder="1" applyAlignment="1">
      <alignment horizontal="left" vertical="center"/>
    </xf>
    <xf numFmtId="0" fontId="24" fillId="4" borderId="0" xfId="0" applyFont="1" applyFill="1" applyAlignment="1">
      <alignment horizontal="left" vertical="top" wrapText="1"/>
    </xf>
    <xf numFmtId="0" fontId="18" fillId="4" borderId="49" xfId="0" applyFont="1" applyFill="1" applyBorder="1">
      <alignment vertical="center"/>
    </xf>
    <xf numFmtId="0" fontId="18" fillId="4" borderId="0" xfId="0" applyFont="1" applyFill="1" applyAlignment="1">
      <alignment vertical="center" wrapText="1"/>
    </xf>
    <xf numFmtId="0" fontId="18" fillId="4" borderId="0" xfId="0" applyFont="1" applyFill="1">
      <alignment vertical="center"/>
    </xf>
    <xf numFmtId="0" fontId="24" fillId="4" borderId="8" xfId="0" applyFont="1" applyFill="1" applyBorder="1">
      <alignment vertical="center"/>
    </xf>
    <xf numFmtId="0" fontId="18" fillId="4" borderId="4" xfId="0" applyFont="1" applyFill="1" applyBorder="1" applyAlignment="1">
      <alignment horizontal="left" vertical="center" wrapText="1"/>
    </xf>
    <xf numFmtId="0" fontId="18" fillId="4" borderId="5" xfId="0" applyFont="1" applyFill="1" applyBorder="1" applyAlignment="1">
      <alignment horizontal="left" vertical="center"/>
    </xf>
    <xf numFmtId="0" fontId="18" fillId="4" borderId="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jaish.gr.jp/anzen/hor/hombun/hor1-2/hor1-2-14-1-0.htm" TargetMode="External"/><Relationship Id="rId2" Type="http://schemas.openxmlformats.org/officeDocument/2006/relationships/hyperlink" Target="https://www.jaish.gr.jp/anzen/hor/hombun/hor1-2/hor1-2-14-1-0.htm" TargetMode="External"/><Relationship Id="rId1" Type="http://schemas.openxmlformats.org/officeDocument/2006/relationships/hyperlink" Target="https://laws.e-gov.go.jp/law/347M50002000032/20240101_505M60000100066"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3E3FF-8473-404A-8716-0FE2AB10C820}">
  <sheetPr codeName="Sheet1"/>
  <dimension ref="B2:N14"/>
  <sheetViews>
    <sheetView tabSelected="1" zoomScale="145" zoomScaleNormal="145" workbookViewId="0">
      <selection activeCell="B7" sqref="B7:J7"/>
    </sheetView>
  </sheetViews>
  <sheetFormatPr defaultRowHeight="18" x14ac:dyDescent="0.45"/>
  <cols>
    <col min="1" max="1" width="4.69921875" style="19" customWidth="1"/>
    <col min="2" max="13" width="8.796875" style="19"/>
    <col min="14" max="14" width="20.5" style="19" customWidth="1"/>
    <col min="15" max="16384" width="8.796875" style="19"/>
  </cols>
  <sheetData>
    <row r="2" spans="2:14" x14ac:dyDescent="0.45">
      <c r="B2" s="95" t="s">
        <v>198</v>
      </c>
      <c r="C2" s="95"/>
      <c r="D2" s="95"/>
      <c r="E2" s="95"/>
      <c r="F2" s="95"/>
      <c r="G2" s="95"/>
      <c r="H2" s="95"/>
      <c r="I2" s="95"/>
      <c r="J2" s="95"/>
      <c r="K2" s="95"/>
      <c r="L2" s="95"/>
      <c r="M2" s="95"/>
      <c r="N2" s="95"/>
    </row>
    <row r="3" spans="2:14" x14ac:dyDescent="0.45">
      <c r="B3" s="95" t="s">
        <v>277</v>
      </c>
      <c r="C3" s="95"/>
      <c r="D3" s="95"/>
      <c r="E3" s="95"/>
      <c r="F3" s="95"/>
      <c r="G3" s="95"/>
      <c r="H3" s="95"/>
      <c r="I3" s="95"/>
      <c r="J3" s="95"/>
      <c r="K3" s="95"/>
      <c r="L3" s="95"/>
      <c r="M3" s="95"/>
      <c r="N3" s="95"/>
    </row>
    <row r="4" spans="2:14" x14ac:dyDescent="0.45">
      <c r="B4" s="95" t="s">
        <v>199</v>
      </c>
      <c r="C4" s="95"/>
      <c r="D4" s="95"/>
      <c r="E4" s="95"/>
      <c r="F4" s="95"/>
      <c r="G4" s="95"/>
      <c r="H4" s="95"/>
      <c r="I4" s="95"/>
      <c r="J4" s="95"/>
      <c r="K4" s="95"/>
      <c r="L4" s="95"/>
      <c r="M4" s="95"/>
      <c r="N4" s="95"/>
    </row>
    <row r="5" spans="2:14" x14ac:dyDescent="0.45">
      <c r="B5" s="95" t="s">
        <v>200</v>
      </c>
      <c r="C5" s="98"/>
      <c r="D5" s="98"/>
      <c r="E5" s="98"/>
      <c r="F5" s="98"/>
      <c r="G5" s="98"/>
      <c r="H5" s="98"/>
      <c r="I5" s="61"/>
      <c r="J5" s="61"/>
      <c r="K5" s="61"/>
      <c r="L5" s="61"/>
      <c r="M5" s="61"/>
      <c r="N5" s="61"/>
    </row>
    <row r="6" spans="2:14" x14ac:dyDescent="0.45">
      <c r="B6" s="96"/>
      <c r="C6" s="96"/>
      <c r="D6" s="96"/>
      <c r="E6" s="96"/>
      <c r="F6" s="96"/>
      <c r="G6" s="96"/>
      <c r="H6" s="96"/>
      <c r="I6" s="96"/>
      <c r="J6" s="96"/>
      <c r="K6" s="96"/>
      <c r="L6" s="96"/>
      <c r="M6" s="96"/>
      <c r="N6" s="96"/>
    </row>
    <row r="7" spans="2:14" x14ac:dyDescent="0.45">
      <c r="B7" s="97" t="s">
        <v>26</v>
      </c>
      <c r="C7" s="97"/>
      <c r="D7" s="97"/>
      <c r="E7" s="97"/>
      <c r="F7" s="97"/>
      <c r="G7" s="97"/>
      <c r="H7" s="97"/>
      <c r="I7" s="97"/>
      <c r="J7" s="97"/>
    </row>
    <row r="8" spans="2:14" x14ac:dyDescent="0.45">
      <c r="B8" s="36"/>
      <c r="C8" s="36"/>
      <c r="D8" s="36"/>
      <c r="E8" s="36"/>
      <c r="F8" s="36"/>
      <c r="G8" s="36"/>
      <c r="H8" s="36"/>
      <c r="I8" s="36"/>
      <c r="J8" s="36"/>
    </row>
    <row r="9" spans="2:14" x14ac:dyDescent="0.45">
      <c r="B9" s="97" t="s">
        <v>27</v>
      </c>
      <c r="C9" s="97"/>
      <c r="D9" s="97"/>
      <c r="E9" s="97"/>
      <c r="F9" s="97"/>
      <c r="G9" s="97"/>
      <c r="H9" s="97"/>
      <c r="I9" s="97"/>
      <c r="J9" s="97"/>
    </row>
    <row r="10" spans="2:14" x14ac:dyDescent="0.45">
      <c r="B10" s="96"/>
      <c r="C10" s="96"/>
      <c r="D10" s="96"/>
      <c r="E10" s="96"/>
      <c r="F10" s="96"/>
      <c r="G10" s="96"/>
      <c r="H10" s="96"/>
      <c r="I10" s="96"/>
      <c r="J10" s="96"/>
      <c r="K10" s="96"/>
      <c r="L10" s="96"/>
      <c r="M10" s="96"/>
      <c r="N10" s="96"/>
    </row>
    <row r="11" spans="2:14" x14ac:dyDescent="0.45">
      <c r="B11" s="99" t="s">
        <v>185</v>
      </c>
      <c r="C11" s="99"/>
      <c r="D11" s="99"/>
      <c r="E11" s="99"/>
      <c r="F11" s="99"/>
      <c r="G11" s="99"/>
      <c r="H11" s="99"/>
      <c r="I11" s="99"/>
      <c r="J11" s="99"/>
      <c r="K11" s="99"/>
      <c r="L11" s="22"/>
      <c r="M11" s="22"/>
      <c r="N11" s="22"/>
    </row>
    <row r="12" spans="2:14" x14ac:dyDescent="0.45">
      <c r="B12" s="96"/>
      <c r="C12" s="96"/>
      <c r="D12" s="96"/>
      <c r="E12" s="96"/>
      <c r="F12" s="96"/>
      <c r="G12" s="96"/>
      <c r="H12" s="96"/>
      <c r="I12" s="96"/>
      <c r="J12" s="96"/>
      <c r="K12" s="96"/>
      <c r="L12" s="96"/>
      <c r="M12" s="96"/>
      <c r="N12" s="96"/>
    </row>
    <row r="13" spans="2:14" x14ac:dyDescent="0.45">
      <c r="B13" s="96"/>
      <c r="C13" s="96"/>
      <c r="D13" s="96"/>
      <c r="E13" s="96"/>
      <c r="F13" s="96"/>
      <c r="G13" s="96"/>
      <c r="H13" s="96"/>
      <c r="I13" s="96"/>
      <c r="J13" s="96"/>
      <c r="K13" s="96"/>
      <c r="L13" s="96"/>
      <c r="M13" s="96"/>
      <c r="N13" s="96"/>
    </row>
    <row r="14" spans="2:14" x14ac:dyDescent="0.45">
      <c r="B14" s="96"/>
      <c r="C14" s="96"/>
      <c r="D14" s="96"/>
      <c r="E14" s="96"/>
      <c r="F14" s="96"/>
      <c r="G14" s="96"/>
      <c r="H14" s="96"/>
      <c r="I14" s="96"/>
      <c r="J14" s="96"/>
      <c r="K14" s="96"/>
      <c r="L14" s="96"/>
      <c r="M14" s="96"/>
      <c r="N14" s="96"/>
    </row>
  </sheetData>
  <sheetProtection algorithmName="SHA-512" hashValue="qiNFewBuiurc1ue5R78P1+emDZ9YeaCPNpbIJU4EJk0YBHA0bz3L1YtbJDKsNse8LYIemBLLSyMqNOzS6DyWWQ==" saltValue="/m8vD0CuVMAqJzKEjX0O/A==" spinCount="100000" sheet="1" selectLockedCells="1"/>
  <mergeCells count="12">
    <mergeCell ref="B9:J9"/>
    <mergeCell ref="B12:N12"/>
    <mergeCell ref="B13:N13"/>
    <mergeCell ref="B14:N14"/>
    <mergeCell ref="B10:N10"/>
    <mergeCell ref="B11:K11"/>
    <mergeCell ref="B2:N2"/>
    <mergeCell ref="B4:N4"/>
    <mergeCell ref="B6:N6"/>
    <mergeCell ref="B3:N3"/>
    <mergeCell ref="B7:J7"/>
    <mergeCell ref="B5:H5"/>
  </mergeCells>
  <phoneticPr fontId="1"/>
  <hyperlinks>
    <hyperlink ref="B7:J7" location="情報入力!A1" display="受講申込書は「情報入力」sheetから必要項目を入力してください。" xr:uid="{315D7362-9ACF-4D69-B49B-715E17C4B4B1}"/>
    <hyperlink ref="B9:J9" location="受講申込書!A1" display="入力完了後、「受講申込書」sheetから受講申込書を印刷してください。" xr:uid="{841CB05D-DDA4-48F9-8C69-E9802D14CFDD}"/>
    <hyperlink ref="B11:K11" location="申込時に必要な物!A1" display="「申込時に必要なもの」はこちらをご確認ください。" xr:uid="{681AC5A4-C762-4781-B60D-A89AB975A81D}"/>
  </hyperlink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BB88-BD7E-4E24-AF57-7963619C9601}">
  <sheetPr codeName="Sheet10"/>
  <dimension ref="B1:F31"/>
  <sheetViews>
    <sheetView zoomScaleNormal="100" workbookViewId="0">
      <pane ySplit="1" topLeftCell="A15" activePane="bottomLeft" state="frozen"/>
      <selection pane="bottomLeft" activeCell="E28" sqref="E28"/>
    </sheetView>
  </sheetViews>
  <sheetFormatPr defaultRowHeight="18" x14ac:dyDescent="0.45"/>
  <cols>
    <col min="2" max="2" width="34.796875" style="10" customWidth="1"/>
    <col min="3" max="3" width="41.796875" bestFit="1" customWidth="1"/>
    <col min="4" max="4" width="14.3984375" bestFit="1" customWidth="1"/>
    <col min="5" max="5" width="10.3984375" bestFit="1" customWidth="1"/>
  </cols>
  <sheetData>
    <row r="1" spans="2:6" x14ac:dyDescent="0.45">
      <c r="B1" s="10" t="s">
        <v>216</v>
      </c>
      <c r="C1" s="85" t="s">
        <v>210</v>
      </c>
      <c r="D1" s="72" t="s">
        <v>214</v>
      </c>
      <c r="E1" s="73" t="s">
        <v>12</v>
      </c>
      <c r="F1" t="s">
        <v>215</v>
      </c>
    </row>
    <row r="2" spans="2:6" x14ac:dyDescent="0.45">
      <c r="B2" s="10" t="str">
        <f t="shared" ref="B2:B15" si="0">C2&amp;F2</f>
        <v>小型車両系建設機械（整地・運搬・積込み用及び掘削用）の運転業務に係る特別教育1</v>
      </c>
      <c r="C2" s="84" t="s">
        <v>220</v>
      </c>
      <c r="D2" s="72" t="s">
        <v>98</v>
      </c>
      <c r="E2" s="73">
        <v>1100</v>
      </c>
      <c r="F2" s="75">
        <f t="shared" ref="F2:F16" si="1">COUNTIF(C1:C2,C2)</f>
        <v>1</v>
      </c>
    </row>
    <row r="3" spans="2:6" x14ac:dyDescent="0.45">
      <c r="B3" s="10" t="str">
        <f t="shared" si="0"/>
        <v>小型車両系建設機械（整地・運搬・積込み用及び掘削用）の運転業務に係る特別教育2</v>
      </c>
      <c r="C3" s="84" t="s">
        <v>220</v>
      </c>
      <c r="D3" s="72" t="s">
        <v>99</v>
      </c>
      <c r="E3" s="73">
        <v>1375</v>
      </c>
      <c r="F3" s="75">
        <f t="shared" si="1"/>
        <v>2</v>
      </c>
    </row>
    <row r="4" spans="2:6" x14ac:dyDescent="0.45">
      <c r="B4" s="10" t="str">
        <f t="shared" si="0"/>
        <v>ローラー（締固め用建設機械）の運転業務に係る特別教育1</v>
      </c>
      <c r="C4" s="78" t="s">
        <v>221</v>
      </c>
      <c r="D4" s="72" t="s">
        <v>98</v>
      </c>
      <c r="E4" s="73">
        <v>1320</v>
      </c>
      <c r="F4" s="75">
        <f t="shared" si="1"/>
        <v>1</v>
      </c>
    </row>
    <row r="5" spans="2:6" x14ac:dyDescent="0.45">
      <c r="B5" s="10" t="str">
        <f t="shared" si="0"/>
        <v>ローラー（締固め用建設機械）の運転業務に係る特別教育2</v>
      </c>
      <c r="C5" s="78" t="s">
        <v>221</v>
      </c>
      <c r="D5" s="72" t="s">
        <v>99</v>
      </c>
      <c r="E5" s="73">
        <v>1760</v>
      </c>
      <c r="F5" s="75">
        <f t="shared" si="1"/>
        <v>2</v>
      </c>
    </row>
    <row r="6" spans="2:6" x14ac:dyDescent="0.45">
      <c r="B6" s="10" t="str">
        <f t="shared" si="0"/>
        <v>巻上げ機（ウインチ）の運転業務に係る特別教育1</v>
      </c>
      <c r="C6" s="78" t="s">
        <v>222</v>
      </c>
      <c r="D6" s="72" t="s">
        <v>98</v>
      </c>
      <c r="E6" s="73">
        <v>1045</v>
      </c>
      <c r="F6" s="75">
        <f t="shared" si="1"/>
        <v>1</v>
      </c>
    </row>
    <row r="7" spans="2:6" x14ac:dyDescent="0.45">
      <c r="B7" s="10" t="str">
        <f t="shared" si="0"/>
        <v>巻上げ機（ウインチ）の運転業務に係る特別教育2</v>
      </c>
      <c r="C7" s="78" t="s">
        <v>222</v>
      </c>
      <c r="D7" s="72" t="s">
        <v>99</v>
      </c>
      <c r="E7" s="73">
        <v>1320</v>
      </c>
      <c r="F7" s="75">
        <f t="shared" si="1"/>
        <v>2</v>
      </c>
    </row>
    <row r="8" spans="2:6" x14ac:dyDescent="0.45">
      <c r="B8" s="10" t="str">
        <f t="shared" si="0"/>
        <v>足場の組立て等の業務に係る特別教育1</v>
      </c>
      <c r="C8" s="78" t="s">
        <v>223</v>
      </c>
      <c r="D8" s="72" t="s">
        <v>98</v>
      </c>
      <c r="E8" s="73">
        <v>825</v>
      </c>
      <c r="F8" s="75">
        <f t="shared" si="1"/>
        <v>1</v>
      </c>
    </row>
    <row r="9" spans="2:6" x14ac:dyDescent="0.45">
      <c r="B9" s="10" t="str">
        <f t="shared" si="0"/>
        <v>足場の組立て等の業務に係る特別教育2</v>
      </c>
      <c r="C9" s="78" t="s">
        <v>223</v>
      </c>
      <c r="D9" s="72" t="s">
        <v>99</v>
      </c>
      <c r="E9" s="73">
        <v>1045</v>
      </c>
      <c r="F9" s="75">
        <f t="shared" si="1"/>
        <v>2</v>
      </c>
    </row>
    <row r="10" spans="2:6" x14ac:dyDescent="0.45">
      <c r="B10" s="10" t="str">
        <f t="shared" si="0"/>
        <v>ロープ高所作業に係る業務に係る特別教育1</v>
      </c>
      <c r="C10" s="78" t="s">
        <v>224</v>
      </c>
      <c r="D10" s="72" t="s">
        <v>98</v>
      </c>
      <c r="E10" s="73">
        <v>2200</v>
      </c>
      <c r="F10" s="75">
        <f t="shared" si="1"/>
        <v>1</v>
      </c>
    </row>
    <row r="11" spans="2:6" x14ac:dyDescent="0.45">
      <c r="B11" s="10" t="str">
        <f t="shared" si="0"/>
        <v>ロープ高所作業に係る業務に係る特別教育2</v>
      </c>
      <c r="C11" s="78" t="s">
        <v>224</v>
      </c>
      <c r="D11" s="72" t="s">
        <v>99</v>
      </c>
      <c r="E11" s="73">
        <v>2200</v>
      </c>
      <c r="F11" s="75">
        <f t="shared" si="1"/>
        <v>2</v>
      </c>
    </row>
    <row r="12" spans="2:6" x14ac:dyDescent="0.45">
      <c r="B12" s="10" t="str">
        <f t="shared" si="0"/>
        <v>フルハーネス型安全帯使用作業特別教育1</v>
      </c>
      <c r="C12" s="78" t="s">
        <v>225</v>
      </c>
      <c r="D12" s="72" t="s">
        <v>98</v>
      </c>
      <c r="E12" s="73">
        <v>825</v>
      </c>
      <c r="F12" s="75">
        <f t="shared" si="1"/>
        <v>1</v>
      </c>
    </row>
    <row r="13" spans="2:6" x14ac:dyDescent="0.45">
      <c r="B13" s="10" t="str">
        <f t="shared" si="0"/>
        <v>フルハーネス型安全帯使用作業特別教育2</v>
      </c>
      <c r="C13" s="78" t="s">
        <v>225</v>
      </c>
      <c r="D13" s="72" t="s">
        <v>99</v>
      </c>
      <c r="E13" s="73">
        <v>1045</v>
      </c>
      <c r="F13" s="75">
        <f t="shared" si="1"/>
        <v>2</v>
      </c>
    </row>
    <row r="14" spans="2:6" x14ac:dyDescent="0.45">
      <c r="B14" s="10" t="str">
        <f t="shared" si="0"/>
        <v>丸のこ等の取扱い作業従事者教育1</v>
      </c>
      <c r="C14" s="78" t="s">
        <v>226</v>
      </c>
      <c r="D14" s="72" t="s">
        <v>98</v>
      </c>
      <c r="E14" s="73">
        <v>1045</v>
      </c>
      <c r="F14" s="75">
        <f t="shared" si="1"/>
        <v>1</v>
      </c>
    </row>
    <row r="15" spans="2:6" x14ac:dyDescent="0.45">
      <c r="B15" s="10" t="str">
        <f t="shared" si="0"/>
        <v>丸のこ等の取扱い作業従事者教育2</v>
      </c>
      <c r="C15" s="78" t="s">
        <v>226</v>
      </c>
      <c r="D15" s="72" t="s">
        <v>99</v>
      </c>
      <c r="E15" s="73">
        <v>1320</v>
      </c>
      <c r="F15" s="75">
        <f t="shared" si="1"/>
        <v>2</v>
      </c>
    </row>
    <row r="16" spans="2:6" x14ac:dyDescent="0.45">
      <c r="B16" s="10" t="str">
        <f>C16&amp;F16</f>
        <v>職長・安全衛生責任者能力向上教育1</v>
      </c>
      <c r="C16" s="85" t="s">
        <v>204</v>
      </c>
      <c r="D16" s="72" t="s">
        <v>212</v>
      </c>
      <c r="E16" s="73">
        <v>990</v>
      </c>
      <c r="F16" s="75">
        <f t="shared" si="1"/>
        <v>1</v>
      </c>
    </row>
    <row r="17" spans="2:6" x14ac:dyDescent="0.45">
      <c r="B17" s="10" t="str">
        <f t="shared" ref="B17:B31" si="2">C17&amp;F17</f>
        <v>職長・安全衛生責任者能力向上教育2</v>
      </c>
      <c r="C17" s="85" t="s">
        <v>204</v>
      </c>
      <c r="D17" s="72" t="s">
        <v>213</v>
      </c>
      <c r="E17" s="73">
        <v>1320</v>
      </c>
      <c r="F17" s="75">
        <f t="shared" ref="F17:F31" si="3">COUNTIF(C16:C17,C17)</f>
        <v>2</v>
      </c>
    </row>
    <row r="18" spans="2:6" x14ac:dyDescent="0.45">
      <c r="B18" s="10" t="str">
        <f t="shared" si="2"/>
        <v>職長・安全衛生責任者教育1</v>
      </c>
      <c r="C18" s="85" t="s">
        <v>205</v>
      </c>
      <c r="D18" s="72" t="s">
        <v>212</v>
      </c>
      <c r="E18" s="73">
        <v>2090</v>
      </c>
      <c r="F18" s="75">
        <f t="shared" si="3"/>
        <v>1</v>
      </c>
    </row>
    <row r="19" spans="2:6" x14ac:dyDescent="0.45">
      <c r="B19" s="10" t="str">
        <f t="shared" si="2"/>
        <v>職長・安全衛生責任者教育2</v>
      </c>
      <c r="C19" s="85" t="s">
        <v>205</v>
      </c>
      <c r="D19" s="72" t="s">
        <v>213</v>
      </c>
      <c r="E19" s="73">
        <v>2640</v>
      </c>
      <c r="F19" s="75">
        <f t="shared" si="3"/>
        <v>2</v>
      </c>
    </row>
    <row r="20" spans="2:6" x14ac:dyDescent="0.45">
      <c r="B20" s="10" t="str">
        <f t="shared" si="2"/>
        <v>施工管理者等のための足場点検実務者研修1</v>
      </c>
      <c r="C20" s="85" t="s">
        <v>206</v>
      </c>
      <c r="D20" s="72" t="s">
        <v>212</v>
      </c>
      <c r="E20" s="73">
        <v>1650</v>
      </c>
      <c r="F20" s="75">
        <f t="shared" si="3"/>
        <v>1</v>
      </c>
    </row>
    <row r="21" spans="2:6" x14ac:dyDescent="0.45">
      <c r="B21" s="10" t="str">
        <f t="shared" si="2"/>
        <v>施工管理者等のための足場点検実務者研修2</v>
      </c>
      <c r="C21" s="85" t="s">
        <v>206</v>
      </c>
      <c r="D21" s="72" t="s">
        <v>213</v>
      </c>
      <c r="E21" s="73">
        <v>1980</v>
      </c>
      <c r="F21" s="75">
        <f t="shared" si="3"/>
        <v>2</v>
      </c>
    </row>
    <row r="22" spans="2:6" x14ac:dyDescent="0.45">
      <c r="B22" s="10" t="str">
        <f t="shared" si="2"/>
        <v>現場管理者統括管理講習1</v>
      </c>
      <c r="C22" s="85" t="s">
        <v>207</v>
      </c>
      <c r="D22" s="72" t="s">
        <v>212</v>
      </c>
      <c r="E22" s="73">
        <v>1760</v>
      </c>
      <c r="F22" s="75">
        <f t="shared" si="3"/>
        <v>1</v>
      </c>
    </row>
    <row r="23" spans="2:6" x14ac:dyDescent="0.45">
      <c r="B23" s="10" t="str">
        <f t="shared" si="2"/>
        <v>現場管理者統括管理講習2</v>
      </c>
      <c r="C23" s="85" t="s">
        <v>207</v>
      </c>
      <c r="D23" s="72" t="s">
        <v>213</v>
      </c>
      <c r="E23" s="73">
        <v>2310</v>
      </c>
      <c r="F23" s="75">
        <f t="shared" si="3"/>
        <v>2</v>
      </c>
    </row>
    <row r="24" spans="2:6" x14ac:dyDescent="0.45">
      <c r="B24" s="10" t="str">
        <f t="shared" si="2"/>
        <v>建設業における熱中症予防指導員・管理者研修1</v>
      </c>
      <c r="C24" s="85" t="s">
        <v>208</v>
      </c>
      <c r="D24" s="72" t="s">
        <v>212</v>
      </c>
      <c r="E24" s="73">
        <v>2090</v>
      </c>
      <c r="F24" s="75">
        <f t="shared" si="3"/>
        <v>1</v>
      </c>
    </row>
    <row r="25" spans="2:6" x14ac:dyDescent="0.45">
      <c r="B25" s="10" t="str">
        <f t="shared" si="2"/>
        <v>建設業における熱中症予防指導員・管理者研修2</v>
      </c>
      <c r="C25" s="85" t="s">
        <v>208</v>
      </c>
      <c r="D25" s="72" t="s">
        <v>213</v>
      </c>
      <c r="E25" s="73">
        <v>2695</v>
      </c>
      <c r="F25" s="75">
        <f t="shared" si="3"/>
        <v>2</v>
      </c>
    </row>
    <row r="26" spans="2:6" x14ac:dyDescent="0.45">
      <c r="B26" s="10" t="str">
        <f t="shared" si="2"/>
        <v>斜面点検者のための安全教育1</v>
      </c>
      <c r="C26" s="85" t="s">
        <v>209</v>
      </c>
      <c r="D26" s="72" t="s">
        <v>212</v>
      </c>
      <c r="E26" s="73">
        <v>2310</v>
      </c>
      <c r="F26" s="75">
        <f t="shared" si="3"/>
        <v>1</v>
      </c>
    </row>
    <row r="27" spans="2:6" x14ac:dyDescent="0.45">
      <c r="B27" s="10" t="str">
        <f t="shared" si="2"/>
        <v>斜面点検者のための安全教育2</v>
      </c>
      <c r="C27" s="85" t="s">
        <v>209</v>
      </c>
      <c r="D27" s="72" t="s">
        <v>213</v>
      </c>
      <c r="E27" s="73">
        <v>2640</v>
      </c>
      <c r="F27" s="75">
        <f t="shared" si="3"/>
        <v>2</v>
      </c>
    </row>
    <row r="28" spans="2:6" x14ac:dyDescent="0.45">
      <c r="B28" s="10" t="str">
        <f t="shared" si="2"/>
        <v>車両系建設機械（整地等）運転業務従事者安全衛生教育1</v>
      </c>
      <c r="C28" s="77" t="s">
        <v>251</v>
      </c>
      <c r="D28" s="72" t="s">
        <v>98</v>
      </c>
      <c r="E28" s="88">
        <v>1650</v>
      </c>
      <c r="F28" s="75">
        <f t="shared" si="3"/>
        <v>1</v>
      </c>
    </row>
    <row r="29" spans="2:6" x14ac:dyDescent="0.45">
      <c r="B29" s="10" t="str">
        <f t="shared" si="2"/>
        <v>車両系建設機械（整地等）運転業務従事者安全衛生教育2</v>
      </c>
      <c r="C29" s="77" t="s">
        <v>251</v>
      </c>
      <c r="D29" s="72" t="s">
        <v>99</v>
      </c>
      <c r="E29" s="88">
        <v>1980</v>
      </c>
      <c r="F29" s="75">
        <f t="shared" si="3"/>
        <v>2</v>
      </c>
    </row>
    <row r="30" spans="2:6" x14ac:dyDescent="0.45">
      <c r="B30" s="10" t="str">
        <f t="shared" si="2"/>
        <v>建設業における化学物質管理者講習1</v>
      </c>
      <c r="C30" s="85" t="s">
        <v>288</v>
      </c>
      <c r="D30" s="72" t="s">
        <v>98</v>
      </c>
      <c r="E30" s="88"/>
      <c r="F30" s="75">
        <f t="shared" si="3"/>
        <v>1</v>
      </c>
    </row>
    <row r="31" spans="2:6" x14ac:dyDescent="0.45">
      <c r="B31" s="10" t="str">
        <f t="shared" si="2"/>
        <v>建設業における化学物質管理者講習2</v>
      </c>
      <c r="C31" s="85" t="s">
        <v>288</v>
      </c>
      <c r="D31" s="72" t="s">
        <v>99</v>
      </c>
      <c r="E31" s="88"/>
      <c r="F31" s="75">
        <f t="shared" si="3"/>
        <v>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265A-3389-49F0-A57B-FC8459ECF8CC}">
  <sheetPr codeName="Sheet2"/>
  <dimension ref="B2:O116"/>
  <sheetViews>
    <sheetView showGridLines="0" showRowColHeaders="0" workbookViewId="0">
      <selection activeCell="E14" sqref="E14:I14"/>
    </sheetView>
  </sheetViews>
  <sheetFormatPr defaultColWidth="8.69921875" defaultRowHeight="18" x14ac:dyDescent="0.45"/>
  <cols>
    <col min="1" max="1" width="4" style="19" customWidth="1"/>
    <col min="2" max="6" width="8.69921875" style="19"/>
    <col min="7" max="7" width="14.09765625" style="19" bestFit="1" customWidth="1"/>
    <col min="8" max="10" width="8.69921875" style="19"/>
    <col min="11" max="12" width="8.69921875" style="69"/>
    <col min="13" max="14" width="8.69921875" style="19"/>
    <col min="15" max="15" width="0" style="19" hidden="1" customWidth="1"/>
    <col min="16" max="16384" width="8.69921875" style="19"/>
  </cols>
  <sheetData>
    <row r="2" spans="2:13" x14ac:dyDescent="0.45">
      <c r="B2" s="173" t="s">
        <v>153</v>
      </c>
      <c r="C2" s="174"/>
      <c r="D2" s="174"/>
      <c r="E2" s="174"/>
      <c r="F2" s="174"/>
      <c r="G2" s="174"/>
      <c r="H2" s="174"/>
      <c r="I2" s="175"/>
      <c r="J2" s="37"/>
      <c r="M2" s="37"/>
    </row>
    <row r="3" spans="2:13" x14ac:dyDescent="0.45">
      <c r="B3" s="176" t="s">
        <v>154</v>
      </c>
      <c r="C3" s="102"/>
      <c r="D3" s="102"/>
      <c r="E3" s="102"/>
      <c r="F3" s="102"/>
      <c r="G3" s="102"/>
      <c r="H3" s="102"/>
      <c r="I3" s="177"/>
      <c r="J3" s="37"/>
      <c r="M3" s="37"/>
    </row>
    <row r="4" spans="2:13" x14ac:dyDescent="0.45">
      <c r="B4" s="178" t="s">
        <v>155</v>
      </c>
      <c r="C4" s="179"/>
      <c r="D4" s="179"/>
      <c r="E4" s="179"/>
      <c r="F4" s="179"/>
      <c r="G4" s="179"/>
      <c r="H4" s="179"/>
      <c r="I4" s="180"/>
      <c r="J4" s="37"/>
      <c r="M4" s="37"/>
    </row>
    <row r="5" spans="2:13" x14ac:dyDescent="0.45">
      <c r="B5" s="22"/>
      <c r="C5" s="22"/>
      <c r="D5" s="22"/>
      <c r="E5" s="22"/>
      <c r="F5" s="22"/>
      <c r="G5" s="22"/>
      <c r="H5" s="22"/>
      <c r="I5" s="22"/>
      <c r="J5" s="37"/>
      <c r="M5" s="37"/>
    </row>
    <row r="6" spans="2:13" x14ac:dyDescent="0.45">
      <c r="B6" s="96" t="s">
        <v>186</v>
      </c>
      <c r="C6" s="96"/>
      <c r="D6" s="96"/>
      <c r="E6" s="96"/>
      <c r="F6" s="96"/>
      <c r="G6" s="96"/>
      <c r="H6" s="96"/>
      <c r="I6" s="96"/>
      <c r="J6" s="39"/>
      <c r="M6" s="37"/>
    </row>
    <row r="7" spans="2:13" ht="18.600000000000001" thickBot="1" x14ac:dyDescent="0.5">
      <c r="B7" s="96" t="s">
        <v>91</v>
      </c>
      <c r="C7" s="96"/>
      <c r="D7" s="96"/>
      <c r="E7" s="96"/>
      <c r="F7" s="96"/>
      <c r="G7" s="96"/>
      <c r="H7" s="96"/>
      <c r="I7" s="96"/>
      <c r="J7" s="39"/>
      <c r="M7" s="37"/>
    </row>
    <row r="8" spans="2:13" ht="18.600000000000001" thickBot="1" x14ac:dyDescent="0.5">
      <c r="B8" s="125" t="s">
        <v>156</v>
      </c>
      <c r="C8" s="125"/>
      <c r="D8" s="126"/>
      <c r="E8" s="181"/>
      <c r="F8" s="182"/>
      <c r="G8" s="22"/>
      <c r="H8" s="22"/>
      <c r="I8" s="22"/>
      <c r="J8" s="39"/>
      <c r="M8" s="37"/>
    </row>
    <row r="10" spans="2:13" ht="37.799999999999997" customHeight="1" thickBot="1" x14ac:dyDescent="0.5">
      <c r="B10" s="123" t="s">
        <v>267</v>
      </c>
      <c r="C10" s="123"/>
      <c r="D10" s="123"/>
      <c r="E10" s="123"/>
      <c r="F10" s="123"/>
      <c r="G10" s="123"/>
      <c r="H10" s="123"/>
      <c r="I10" s="123"/>
    </row>
    <row r="11" spans="2:13" ht="18.600000000000001" thickBot="1" x14ac:dyDescent="0.5">
      <c r="B11" s="187" t="s">
        <v>256</v>
      </c>
      <c r="C11" s="188"/>
      <c r="D11" s="188"/>
      <c r="E11" s="189" t="s">
        <v>256</v>
      </c>
      <c r="F11" s="190"/>
      <c r="G11" s="191"/>
      <c r="H11" s="38" t="s">
        <v>81</v>
      </c>
    </row>
    <row r="13" spans="2:13" ht="18.600000000000001" thickBot="1" x14ac:dyDescent="0.5">
      <c r="B13" s="167" t="s">
        <v>269</v>
      </c>
      <c r="C13" s="167"/>
      <c r="D13" s="167"/>
      <c r="E13" s="167"/>
      <c r="F13" s="167"/>
      <c r="G13" s="167"/>
      <c r="H13" s="167"/>
      <c r="I13" s="167"/>
    </row>
    <row r="14" spans="2:13" ht="18.600000000000001" thickBot="1" x14ac:dyDescent="0.5">
      <c r="B14" s="125" t="s">
        <v>106</v>
      </c>
      <c r="C14" s="125"/>
      <c r="D14" s="126"/>
      <c r="E14" s="183" t="s">
        <v>306</v>
      </c>
      <c r="F14" s="184"/>
      <c r="G14" s="184"/>
      <c r="H14" s="184"/>
      <c r="I14" s="185"/>
      <c r="J14" s="38" t="s">
        <v>81</v>
      </c>
    </row>
    <row r="15" spans="2:13" ht="18.600000000000001" thickBot="1" x14ac:dyDescent="0.5">
      <c r="B15" s="61" t="str">
        <f>IF(E14="現場管理者統括管理講習","この講習では、写真の添付は不要です。",IF(E14="建設業における熱中症予防指導員・管理者研修","この講習では、写真の添付は不要です。",""))</f>
        <v/>
      </c>
      <c r="C15" s="62"/>
      <c r="D15" s="62"/>
      <c r="E15" s="22"/>
      <c r="F15" s="22"/>
      <c r="G15" s="22"/>
      <c r="H15" s="22"/>
      <c r="I15" s="38"/>
    </row>
    <row r="16" spans="2:13" ht="18.600000000000001" thickBot="1" x14ac:dyDescent="0.5">
      <c r="B16" s="126" t="s">
        <v>11</v>
      </c>
      <c r="C16" s="159"/>
      <c r="D16" s="192"/>
      <c r="E16" s="42" t="s">
        <v>83</v>
      </c>
      <c r="F16" s="43" t="s">
        <v>82</v>
      </c>
      <c r="G16" s="38" t="s">
        <v>81</v>
      </c>
    </row>
    <row r="18" spans="2:10" x14ac:dyDescent="0.45">
      <c r="B18" s="20" t="s">
        <v>71</v>
      </c>
    </row>
    <row r="19" spans="2:10" x14ac:dyDescent="0.45">
      <c r="B19" s="96" t="s">
        <v>162</v>
      </c>
      <c r="C19" s="96"/>
      <c r="D19" s="96"/>
      <c r="E19" s="96"/>
      <c r="F19" s="96"/>
      <c r="G19" s="96"/>
      <c r="H19" s="96"/>
      <c r="I19" s="96"/>
      <c r="J19" s="96"/>
    </row>
    <row r="20" spans="2:10" x14ac:dyDescent="0.45">
      <c r="B20" s="11" t="s">
        <v>130</v>
      </c>
    </row>
    <row r="21" spans="2:10" ht="18.600000000000001" thickBot="1" x14ac:dyDescent="0.5">
      <c r="B21" s="100" t="s">
        <v>137</v>
      </c>
      <c r="C21" s="100"/>
      <c r="D21" s="100"/>
      <c r="E21" s="100"/>
      <c r="F21" s="100"/>
      <c r="G21" s="100"/>
      <c r="H21" s="100"/>
      <c r="I21" s="100"/>
    </row>
    <row r="22" spans="2:10" ht="18.600000000000001" thickBot="1" x14ac:dyDescent="0.5">
      <c r="B22" s="125" t="s">
        <v>127</v>
      </c>
      <c r="C22" s="126"/>
      <c r="D22" s="193"/>
      <c r="E22" s="194"/>
      <c r="F22" s="195"/>
    </row>
    <row r="23" spans="2:10" x14ac:dyDescent="0.45">
      <c r="B23" s="21"/>
      <c r="C23" s="21"/>
      <c r="D23" s="21"/>
      <c r="E23" s="21"/>
      <c r="F23" s="21"/>
      <c r="G23" s="21"/>
      <c r="H23" s="21"/>
      <c r="I23" s="21"/>
    </row>
    <row r="24" spans="2:10" x14ac:dyDescent="0.45">
      <c r="B24" s="102" t="s">
        <v>270</v>
      </c>
      <c r="C24" s="102"/>
      <c r="D24" s="102"/>
      <c r="E24" s="102"/>
      <c r="F24" s="102"/>
      <c r="G24" s="102"/>
      <c r="H24" s="102"/>
      <c r="I24" s="102"/>
    </row>
    <row r="25" spans="2:10" x14ac:dyDescent="0.45">
      <c r="B25" s="102" t="s">
        <v>271</v>
      </c>
      <c r="C25" s="102"/>
      <c r="D25" s="102"/>
      <c r="E25" s="102"/>
      <c r="F25" s="102"/>
      <c r="G25" s="102"/>
      <c r="H25" s="102"/>
      <c r="I25" s="102"/>
    </row>
    <row r="26" spans="2:10" ht="18.600000000000001" thickBot="1" x14ac:dyDescent="0.5">
      <c r="B26" s="102" t="s">
        <v>272</v>
      </c>
      <c r="C26" s="102"/>
      <c r="D26" s="102"/>
      <c r="E26" s="102"/>
      <c r="F26" s="102"/>
      <c r="G26" s="102"/>
      <c r="H26" s="102"/>
      <c r="I26" s="102"/>
    </row>
    <row r="27" spans="2:10" ht="18.600000000000001" thickBot="1" x14ac:dyDescent="0.5">
      <c r="B27" s="126" t="s">
        <v>266</v>
      </c>
      <c r="C27" s="159"/>
      <c r="D27" s="159"/>
      <c r="E27" s="171"/>
      <c r="F27" s="172"/>
    </row>
    <row r="29" spans="2:10" x14ac:dyDescent="0.45">
      <c r="B29" s="186" t="s">
        <v>163</v>
      </c>
      <c r="C29" s="186"/>
      <c r="D29" s="186"/>
      <c r="E29" s="186"/>
      <c r="F29" s="186"/>
      <c r="G29" s="186"/>
      <c r="H29" s="186"/>
      <c r="I29" s="186"/>
      <c r="J29" s="186"/>
    </row>
    <row r="30" spans="2:10" x14ac:dyDescent="0.45">
      <c r="B30" s="102" t="s">
        <v>273</v>
      </c>
      <c r="C30" s="102"/>
      <c r="D30" s="102"/>
      <c r="E30" s="102"/>
      <c r="F30" s="102"/>
      <c r="G30" s="102"/>
      <c r="H30" s="102"/>
      <c r="I30" s="102"/>
      <c r="J30" s="102"/>
    </row>
    <row r="31" spans="2:10" ht="36" customHeight="1" thickBot="1" x14ac:dyDescent="0.5">
      <c r="B31" s="186" t="s">
        <v>279</v>
      </c>
      <c r="C31" s="186"/>
      <c r="D31" s="186"/>
      <c r="E31" s="186"/>
      <c r="F31" s="186"/>
      <c r="G31" s="186"/>
      <c r="H31" s="186"/>
      <c r="I31" s="186"/>
      <c r="J31" s="186"/>
    </row>
    <row r="32" spans="2:10" ht="18.600000000000001" thickBot="1" x14ac:dyDescent="0.5">
      <c r="B32" s="125" t="s">
        <v>3</v>
      </c>
      <c r="C32" s="126"/>
      <c r="D32" s="120"/>
      <c r="E32" s="121"/>
      <c r="F32" s="121"/>
      <c r="G32" s="121"/>
      <c r="H32" s="121"/>
      <c r="I32" s="122"/>
    </row>
    <row r="33" spans="2:15" x14ac:dyDescent="0.45">
      <c r="B33" s="62"/>
      <c r="C33" s="62"/>
      <c r="D33" s="22"/>
      <c r="E33" s="22"/>
      <c r="F33" s="22"/>
      <c r="G33" s="22"/>
      <c r="H33" s="22"/>
      <c r="I33" s="22"/>
    </row>
    <row r="34" spans="2:15" ht="18.600000000000001" thickBot="1" x14ac:dyDescent="0.5">
      <c r="B34" s="95" t="s">
        <v>73</v>
      </c>
      <c r="C34" s="95"/>
      <c r="D34" s="95"/>
      <c r="E34" s="95"/>
      <c r="F34" s="95"/>
      <c r="G34" s="95"/>
      <c r="H34" s="95"/>
      <c r="I34" s="95"/>
    </row>
    <row r="35" spans="2:15" ht="18.600000000000001" thickBot="1" x14ac:dyDescent="0.5">
      <c r="B35" s="135" t="s">
        <v>72</v>
      </c>
      <c r="C35" s="136"/>
      <c r="D35" s="120"/>
      <c r="E35" s="121"/>
      <c r="F35" s="121"/>
      <c r="G35" s="121"/>
      <c r="H35" s="121"/>
      <c r="I35" s="122"/>
    </row>
    <row r="37" spans="2:15" ht="18.600000000000001" thickBot="1" x14ac:dyDescent="0.5">
      <c r="B37" s="96" t="s">
        <v>91</v>
      </c>
      <c r="C37" s="96"/>
      <c r="D37" s="96"/>
      <c r="E37" s="96"/>
      <c r="F37" s="96"/>
      <c r="G37" s="96"/>
      <c r="H37" s="96"/>
      <c r="I37" s="96"/>
    </row>
    <row r="38" spans="2:15" ht="18.600000000000001" thickBot="1" x14ac:dyDescent="0.5">
      <c r="B38" s="125" t="s">
        <v>4</v>
      </c>
      <c r="C38" s="126"/>
      <c r="D38" s="168"/>
      <c r="E38" s="169"/>
      <c r="F38" s="169"/>
      <c r="G38" s="169"/>
      <c r="H38" s="169"/>
      <c r="I38" s="170"/>
      <c r="O38" s="19">
        <f ca="1">DATEDIF(D38,TODAY(),"Y")</f>
        <v>125</v>
      </c>
    </row>
    <row r="40" spans="2:15" ht="18.600000000000001" thickBot="1" x14ac:dyDescent="0.5">
      <c r="B40" s="38" t="s">
        <v>187</v>
      </c>
    </row>
    <row r="41" spans="2:15" ht="18.600000000000001" thickBot="1" x14ac:dyDescent="0.5">
      <c r="B41" s="125" t="s">
        <v>75</v>
      </c>
      <c r="C41" s="126"/>
      <c r="D41" s="120"/>
      <c r="E41" s="122"/>
      <c r="F41" s="19" t="s">
        <v>90</v>
      </c>
    </row>
    <row r="42" spans="2:15" x14ac:dyDescent="0.45">
      <c r="B42" s="62"/>
      <c r="C42" s="62"/>
      <c r="D42" s="22"/>
      <c r="E42" s="22"/>
    </row>
    <row r="43" spans="2:15" x14ac:dyDescent="0.45">
      <c r="B43" s="95" t="s">
        <v>164</v>
      </c>
      <c r="C43" s="95"/>
      <c r="D43" s="95"/>
      <c r="E43" s="95"/>
      <c r="F43" s="95"/>
      <c r="G43" s="95"/>
      <c r="H43" s="95"/>
      <c r="I43" s="95"/>
    </row>
    <row r="44" spans="2:15" x14ac:dyDescent="0.45">
      <c r="B44" s="95" t="s">
        <v>165</v>
      </c>
      <c r="C44" s="95"/>
      <c r="D44" s="95"/>
      <c r="E44" s="95"/>
      <c r="F44" s="95"/>
      <c r="G44" s="95"/>
      <c r="H44" s="95"/>
      <c r="I44" s="95"/>
    </row>
    <row r="45" spans="2:15" ht="18.600000000000001" thickBot="1" x14ac:dyDescent="0.5">
      <c r="B45" s="95" t="s">
        <v>77</v>
      </c>
      <c r="C45" s="95"/>
      <c r="D45" s="95"/>
      <c r="E45" s="95"/>
      <c r="F45" s="95"/>
      <c r="G45" s="95"/>
      <c r="H45" s="95"/>
      <c r="I45" s="95"/>
    </row>
    <row r="46" spans="2:15" ht="18.600000000000001" thickBot="1" x14ac:dyDescent="0.5">
      <c r="B46" s="125" t="s">
        <v>76</v>
      </c>
      <c r="C46" s="126"/>
      <c r="D46" s="120"/>
      <c r="E46" s="121"/>
      <c r="F46" s="121"/>
      <c r="G46" s="121"/>
      <c r="H46" s="121"/>
      <c r="I46" s="122"/>
    </row>
    <row r="48" spans="2:15" x14ac:dyDescent="0.45">
      <c r="B48" s="95" t="s">
        <v>166</v>
      </c>
      <c r="C48" s="98"/>
      <c r="D48" s="98"/>
      <c r="E48" s="98"/>
      <c r="F48" s="98"/>
      <c r="G48" s="98"/>
      <c r="H48" s="98"/>
      <c r="I48" s="98"/>
    </row>
    <row r="49" spans="2:15" x14ac:dyDescent="0.45">
      <c r="B49" s="166" t="s">
        <v>167</v>
      </c>
      <c r="C49" s="166"/>
      <c r="D49" s="166"/>
      <c r="E49" s="166"/>
      <c r="F49" s="166"/>
      <c r="G49" s="166"/>
      <c r="H49" s="166"/>
      <c r="I49" s="166"/>
      <c r="J49" s="166"/>
    </row>
    <row r="50" spans="2:15" x14ac:dyDescent="0.45">
      <c r="B50" s="63" t="s">
        <v>87</v>
      </c>
      <c r="C50" s="63" t="s">
        <v>88</v>
      </c>
      <c r="D50" s="167" t="s">
        <v>201</v>
      </c>
      <c r="E50" s="167"/>
      <c r="F50" s="167"/>
      <c r="G50" s="167"/>
      <c r="H50" s="167"/>
      <c r="I50" s="167"/>
      <c r="J50" s="167"/>
    </row>
    <row r="51" spans="2:15" x14ac:dyDescent="0.45">
      <c r="B51" s="63" t="s">
        <v>168</v>
      </c>
      <c r="C51" s="63" t="s">
        <v>88</v>
      </c>
      <c r="D51" s="167" t="s">
        <v>89</v>
      </c>
      <c r="E51" s="167"/>
      <c r="F51" s="167"/>
      <c r="G51" s="167"/>
      <c r="H51" s="167"/>
      <c r="I51" s="167"/>
      <c r="J51" s="167"/>
    </row>
    <row r="52" spans="2:15" ht="18.600000000000001" thickBot="1" x14ac:dyDescent="0.5">
      <c r="B52" s="166" t="s">
        <v>86</v>
      </c>
      <c r="C52" s="166"/>
      <c r="D52" s="166"/>
      <c r="E52" s="166"/>
      <c r="F52" s="166"/>
      <c r="G52" s="166"/>
      <c r="H52" s="166"/>
      <c r="I52" s="166"/>
      <c r="J52" s="166"/>
    </row>
    <row r="53" spans="2:15" ht="18.600000000000001" thickBot="1" x14ac:dyDescent="0.5">
      <c r="B53" s="125" t="s">
        <v>5</v>
      </c>
      <c r="C53" s="126"/>
      <c r="D53" s="109" t="s">
        <v>157</v>
      </c>
      <c r="E53" s="110"/>
      <c r="F53" s="38" t="s">
        <v>81</v>
      </c>
    </row>
    <row r="54" spans="2:15" ht="18.600000000000001" thickBot="1" x14ac:dyDescent="0.5"/>
    <row r="55" spans="2:15" ht="18.600000000000001" thickBot="1" x14ac:dyDescent="0.5">
      <c r="B55" s="125" t="s">
        <v>7</v>
      </c>
      <c r="C55" s="126"/>
      <c r="D55" s="120"/>
      <c r="E55" s="121"/>
      <c r="F55" s="121"/>
      <c r="G55" s="122"/>
    </row>
    <row r="57" spans="2:15" ht="18.600000000000001" thickBot="1" x14ac:dyDescent="0.5">
      <c r="B57" s="11" t="s">
        <v>132</v>
      </c>
      <c r="D57" s="19" t="s">
        <v>131</v>
      </c>
    </row>
    <row r="58" spans="2:15" x14ac:dyDescent="0.45">
      <c r="B58" s="125" t="s">
        <v>127</v>
      </c>
      <c r="C58" s="126"/>
      <c r="D58" s="163"/>
      <c r="E58" s="164"/>
      <c r="F58" s="165"/>
      <c r="G58" s="90"/>
    </row>
    <row r="59" spans="2:15" ht="18.600000000000001" thickBot="1" x14ac:dyDescent="0.5">
      <c r="B59" s="126" t="s">
        <v>266</v>
      </c>
      <c r="C59" s="159"/>
      <c r="D59" s="160"/>
      <c r="E59" s="161"/>
      <c r="F59" s="162"/>
      <c r="G59" s="32"/>
      <c r="H59" s="33"/>
      <c r="I59" s="33"/>
    </row>
    <row r="60" spans="2:15" x14ac:dyDescent="0.45">
      <c r="B60" s="125" t="s">
        <v>3</v>
      </c>
      <c r="C60" s="126"/>
      <c r="D60" s="127"/>
      <c r="E60" s="128"/>
      <c r="F60" s="128"/>
      <c r="G60" s="157"/>
      <c r="H60" s="157"/>
      <c r="I60" s="158"/>
    </row>
    <row r="61" spans="2:15" x14ac:dyDescent="0.45">
      <c r="B61" s="135" t="s">
        <v>72</v>
      </c>
      <c r="C61" s="136"/>
      <c r="D61" s="127"/>
      <c r="E61" s="128"/>
      <c r="F61" s="128"/>
      <c r="G61" s="128"/>
      <c r="H61" s="128"/>
      <c r="I61" s="129"/>
    </row>
    <row r="62" spans="2:15" ht="18.600000000000001" thickBot="1" x14ac:dyDescent="0.5">
      <c r="B62" s="125" t="s">
        <v>4</v>
      </c>
      <c r="C62" s="126"/>
      <c r="D62" s="146"/>
      <c r="E62" s="147"/>
      <c r="F62" s="148"/>
      <c r="G62" s="148"/>
      <c r="H62" s="148"/>
      <c r="I62" s="149"/>
      <c r="O62" s="19">
        <f ca="1">DATEDIF(D62,TODAY(),"Y")</f>
        <v>125</v>
      </c>
    </row>
    <row r="63" spans="2:15" ht="18.600000000000001" thickBot="1" x14ac:dyDescent="0.5">
      <c r="B63" s="150" t="s">
        <v>75</v>
      </c>
      <c r="C63" s="151"/>
      <c r="D63" s="127"/>
      <c r="E63" s="129"/>
      <c r="F63" s="28"/>
      <c r="G63" s="29"/>
      <c r="H63" s="29"/>
      <c r="I63" s="29"/>
    </row>
    <row r="64" spans="2:15" ht="18.600000000000001" thickBot="1" x14ac:dyDescent="0.5">
      <c r="B64" s="125" t="s">
        <v>76</v>
      </c>
      <c r="C64" s="126"/>
      <c r="D64" s="127"/>
      <c r="E64" s="128"/>
      <c r="F64" s="152"/>
      <c r="G64" s="152"/>
      <c r="H64" s="152"/>
      <c r="I64" s="153"/>
    </row>
    <row r="65" spans="2:15" ht="18.600000000000001" thickBot="1" x14ac:dyDescent="0.5">
      <c r="B65" s="125" t="s">
        <v>5</v>
      </c>
      <c r="C65" s="126"/>
      <c r="D65" s="141" t="s">
        <v>157</v>
      </c>
      <c r="E65" s="142"/>
      <c r="F65" s="64" t="s">
        <v>81</v>
      </c>
      <c r="G65" s="30"/>
      <c r="H65" s="31"/>
      <c r="I65" s="31"/>
    </row>
    <row r="66" spans="2:15" ht="18.600000000000001" thickBot="1" x14ac:dyDescent="0.5">
      <c r="B66" s="125" t="s">
        <v>7</v>
      </c>
      <c r="C66" s="126"/>
      <c r="D66" s="130"/>
      <c r="E66" s="131"/>
      <c r="F66" s="143"/>
      <c r="G66" s="144"/>
    </row>
    <row r="67" spans="2:15" x14ac:dyDescent="0.45">
      <c r="B67" s="13"/>
      <c r="C67" s="13"/>
      <c r="D67" s="13"/>
      <c r="E67" s="13"/>
    </row>
    <row r="68" spans="2:15" ht="18.600000000000001" thickBot="1" x14ac:dyDescent="0.5">
      <c r="B68" s="11" t="s">
        <v>133</v>
      </c>
      <c r="D68" s="19" t="s">
        <v>131</v>
      </c>
    </row>
    <row r="69" spans="2:15" x14ac:dyDescent="0.45">
      <c r="B69" s="125" t="s">
        <v>127</v>
      </c>
      <c r="C69" s="126"/>
      <c r="D69" s="154"/>
      <c r="E69" s="155"/>
      <c r="F69" s="156"/>
      <c r="G69" s="90"/>
    </row>
    <row r="70" spans="2:15" ht="18.600000000000001" thickBot="1" x14ac:dyDescent="0.5">
      <c r="B70" s="126" t="s">
        <v>266</v>
      </c>
      <c r="C70" s="159"/>
      <c r="D70" s="160"/>
      <c r="E70" s="161"/>
      <c r="F70" s="162"/>
      <c r="G70" s="32"/>
      <c r="H70" s="33"/>
      <c r="I70" s="33"/>
    </row>
    <row r="71" spans="2:15" x14ac:dyDescent="0.45">
      <c r="B71" s="125" t="s">
        <v>3</v>
      </c>
      <c r="C71" s="126"/>
      <c r="D71" s="127"/>
      <c r="E71" s="128"/>
      <c r="F71" s="128"/>
      <c r="G71" s="157"/>
      <c r="H71" s="157"/>
      <c r="I71" s="158"/>
    </row>
    <row r="72" spans="2:15" x14ac:dyDescent="0.45">
      <c r="B72" s="135" t="s">
        <v>72</v>
      </c>
      <c r="C72" s="136"/>
      <c r="D72" s="127"/>
      <c r="E72" s="128"/>
      <c r="F72" s="128"/>
      <c r="G72" s="128"/>
      <c r="H72" s="128"/>
      <c r="I72" s="129"/>
    </row>
    <row r="73" spans="2:15" ht="18.600000000000001" thickBot="1" x14ac:dyDescent="0.5">
      <c r="B73" s="125" t="s">
        <v>4</v>
      </c>
      <c r="C73" s="126"/>
      <c r="D73" s="146"/>
      <c r="E73" s="147"/>
      <c r="F73" s="148"/>
      <c r="G73" s="148"/>
      <c r="H73" s="148"/>
      <c r="I73" s="149"/>
      <c r="O73" s="19">
        <f ca="1">DATEDIF(D73,TODAY(),"Y")</f>
        <v>125</v>
      </c>
    </row>
    <row r="74" spans="2:15" ht="18.600000000000001" thickBot="1" x14ac:dyDescent="0.5">
      <c r="B74" s="150" t="s">
        <v>75</v>
      </c>
      <c r="C74" s="151"/>
      <c r="D74" s="127"/>
      <c r="E74" s="129"/>
      <c r="F74" s="28"/>
      <c r="G74" s="29"/>
      <c r="H74" s="29"/>
      <c r="I74" s="29"/>
    </row>
    <row r="75" spans="2:15" ht="18.600000000000001" thickBot="1" x14ac:dyDescent="0.5">
      <c r="B75" s="125" t="s">
        <v>76</v>
      </c>
      <c r="C75" s="126"/>
      <c r="D75" s="127"/>
      <c r="E75" s="128"/>
      <c r="F75" s="152"/>
      <c r="G75" s="152"/>
      <c r="H75" s="152"/>
      <c r="I75" s="153"/>
    </row>
    <row r="76" spans="2:15" ht="18.600000000000001" thickBot="1" x14ac:dyDescent="0.5">
      <c r="B76" s="125" t="s">
        <v>5</v>
      </c>
      <c r="C76" s="126"/>
      <c r="D76" s="141" t="s">
        <v>157</v>
      </c>
      <c r="E76" s="142"/>
      <c r="F76" s="64" t="s">
        <v>81</v>
      </c>
      <c r="G76" s="30"/>
      <c r="H76" s="31"/>
      <c r="I76" s="31"/>
    </row>
    <row r="77" spans="2:15" ht="18.600000000000001" thickBot="1" x14ac:dyDescent="0.5">
      <c r="B77" s="125" t="s">
        <v>7</v>
      </c>
      <c r="C77" s="126"/>
      <c r="D77" s="130"/>
      <c r="E77" s="131"/>
      <c r="F77" s="143"/>
      <c r="G77" s="144"/>
    </row>
    <row r="78" spans="2:15" x14ac:dyDescent="0.45">
      <c r="B78" s="13"/>
      <c r="C78" s="13"/>
      <c r="D78" s="13"/>
      <c r="E78" s="13"/>
    </row>
    <row r="79" spans="2:15" x14ac:dyDescent="0.45">
      <c r="B79" s="145" t="s">
        <v>92</v>
      </c>
      <c r="C79" s="145"/>
      <c r="D79" s="145"/>
      <c r="E79" s="145"/>
      <c r="F79" s="145"/>
      <c r="G79" s="145"/>
      <c r="H79" s="145"/>
      <c r="I79" s="145"/>
      <c r="J79" s="145"/>
    </row>
    <row r="80" spans="2:15" x14ac:dyDescent="0.45">
      <c r="B80" s="111" t="s">
        <v>274</v>
      </c>
      <c r="C80" s="111"/>
      <c r="D80" s="111"/>
      <c r="E80" s="111"/>
      <c r="F80" s="111"/>
      <c r="G80" s="111"/>
      <c r="H80" s="111"/>
      <c r="I80" s="111"/>
      <c r="J80" s="111"/>
    </row>
    <row r="81" spans="2:10" ht="18.600000000000001" thickBot="1" x14ac:dyDescent="0.5">
      <c r="B81" s="137" t="s">
        <v>169</v>
      </c>
      <c r="C81" s="137"/>
      <c r="D81" s="111"/>
      <c r="E81" s="111"/>
      <c r="F81" s="111"/>
      <c r="G81" s="111"/>
      <c r="H81" s="111"/>
      <c r="I81" s="111"/>
      <c r="J81" s="111"/>
    </row>
    <row r="82" spans="2:10" x14ac:dyDescent="0.45">
      <c r="B82" s="125" t="s">
        <v>13</v>
      </c>
      <c r="C82" s="126"/>
      <c r="D82" s="138"/>
      <c r="E82" s="139"/>
      <c r="F82" s="139"/>
      <c r="G82" s="139"/>
      <c r="H82" s="139"/>
      <c r="I82" s="139"/>
      <c r="J82" s="140"/>
    </row>
    <row r="83" spans="2:10" x14ac:dyDescent="0.45">
      <c r="B83" s="125" t="s">
        <v>75</v>
      </c>
      <c r="C83" s="126"/>
      <c r="D83" s="127"/>
      <c r="E83" s="128"/>
      <c r="F83" s="128"/>
      <c r="G83" s="128"/>
      <c r="H83" s="128"/>
      <c r="I83" s="128"/>
      <c r="J83" s="129"/>
    </row>
    <row r="84" spans="2:10" x14ac:dyDescent="0.45">
      <c r="B84" s="125" t="s">
        <v>96</v>
      </c>
      <c r="C84" s="126"/>
      <c r="D84" s="127"/>
      <c r="E84" s="128"/>
      <c r="F84" s="128"/>
      <c r="G84" s="128"/>
      <c r="H84" s="128"/>
      <c r="I84" s="128"/>
      <c r="J84" s="129"/>
    </row>
    <row r="85" spans="2:10" x14ac:dyDescent="0.45">
      <c r="B85" s="125" t="s">
        <v>93</v>
      </c>
      <c r="C85" s="126"/>
      <c r="D85" s="127"/>
      <c r="E85" s="128"/>
      <c r="F85" s="128"/>
      <c r="G85" s="128"/>
      <c r="H85" s="128"/>
      <c r="I85" s="128"/>
      <c r="J85" s="129"/>
    </row>
    <row r="86" spans="2:10" x14ac:dyDescent="0.45">
      <c r="B86" s="125" t="s">
        <v>94</v>
      </c>
      <c r="C86" s="126"/>
      <c r="D86" s="127"/>
      <c r="E86" s="128"/>
      <c r="F86" s="128"/>
      <c r="G86" s="128"/>
      <c r="H86" s="128"/>
      <c r="I86" s="128"/>
      <c r="J86" s="129"/>
    </row>
    <row r="87" spans="2:10" x14ac:dyDescent="0.45">
      <c r="B87" s="135" t="s">
        <v>95</v>
      </c>
      <c r="C87" s="136"/>
      <c r="D87" s="127"/>
      <c r="E87" s="128"/>
      <c r="F87" s="128"/>
      <c r="G87" s="128"/>
      <c r="H87" s="128"/>
      <c r="I87" s="128"/>
      <c r="J87" s="129"/>
    </row>
    <row r="88" spans="2:10" x14ac:dyDescent="0.45">
      <c r="B88" s="125" t="s">
        <v>18</v>
      </c>
      <c r="C88" s="126"/>
      <c r="D88" s="127"/>
      <c r="E88" s="128"/>
      <c r="F88" s="128"/>
      <c r="G88" s="128"/>
      <c r="H88" s="128"/>
      <c r="I88" s="128"/>
      <c r="J88" s="129"/>
    </row>
    <row r="89" spans="2:10" ht="18.600000000000001" thickBot="1" x14ac:dyDescent="0.5">
      <c r="B89" s="125" t="s">
        <v>19</v>
      </c>
      <c r="C89" s="126"/>
      <c r="D89" s="130"/>
      <c r="E89" s="131"/>
      <c r="F89" s="131"/>
      <c r="G89" s="131"/>
      <c r="H89" s="131"/>
      <c r="I89" s="131"/>
      <c r="J89" s="132"/>
    </row>
    <row r="91" spans="2:10" x14ac:dyDescent="0.45">
      <c r="B91" s="111" t="s">
        <v>135</v>
      </c>
      <c r="C91" s="111"/>
      <c r="D91" s="111"/>
      <c r="E91" s="111"/>
    </row>
    <row r="92" spans="2:10" x14ac:dyDescent="0.45">
      <c r="B92" s="133" t="s">
        <v>188</v>
      </c>
      <c r="C92" s="134"/>
      <c r="D92" s="134"/>
      <c r="E92" s="134"/>
      <c r="F92" s="134"/>
      <c r="G92" s="134"/>
      <c r="H92" s="134"/>
      <c r="I92" s="134"/>
      <c r="J92" s="134"/>
    </row>
    <row r="93" spans="2:10" ht="18.600000000000001" thickBot="1" x14ac:dyDescent="0.5">
      <c r="B93" s="111" t="s">
        <v>170</v>
      </c>
      <c r="C93" s="111"/>
      <c r="D93" s="111"/>
      <c r="E93" s="111"/>
      <c r="F93" s="111"/>
      <c r="G93" s="111"/>
      <c r="H93" s="111"/>
      <c r="I93" s="111"/>
    </row>
    <row r="94" spans="2:10" ht="18.600000000000001" thickBot="1" x14ac:dyDescent="0.5">
      <c r="B94" s="113" t="s">
        <v>149</v>
      </c>
      <c r="C94" s="114"/>
      <c r="D94" s="115" t="s">
        <v>147</v>
      </c>
      <c r="E94" s="116"/>
      <c r="F94" s="116"/>
      <c r="G94" s="117"/>
    </row>
    <row r="95" spans="2:10" ht="18.600000000000001" thickBot="1" x14ac:dyDescent="0.5">
      <c r="B95" s="118" t="s">
        <v>105</v>
      </c>
      <c r="C95" s="119"/>
      <c r="D95" s="120" t="str">
        <f>VLOOKUP(D94,選択データ!N7:O10,2,FALSE)</f>
        <v>　</v>
      </c>
      <c r="E95" s="121"/>
      <c r="F95" s="121"/>
      <c r="G95" s="121"/>
      <c r="H95" s="121"/>
      <c r="I95" s="121"/>
      <c r="J95" s="122"/>
    </row>
    <row r="96" spans="2:10" x14ac:dyDescent="0.45">
      <c r="B96" s="23"/>
      <c r="C96" s="23"/>
      <c r="D96" s="23"/>
      <c r="E96" s="23"/>
    </row>
    <row r="97" spans="2:12" ht="36" customHeight="1" x14ac:dyDescent="0.45">
      <c r="B97" s="123" t="s">
        <v>171</v>
      </c>
      <c r="C97" s="123"/>
      <c r="D97" s="123"/>
      <c r="E97" s="123"/>
      <c r="F97" s="123"/>
      <c r="G97" s="123"/>
      <c r="H97" s="123"/>
      <c r="I97" s="124"/>
      <c r="J97" s="124"/>
    </row>
    <row r="98" spans="2:12" ht="18.600000000000001" thickBot="1" x14ac:dyDescent="0.5">
      <c r="B98" s="102" t="s">
        <v>172</v>
      </c>
      <c r="C98" s="102"/>
      <c r="D98" s="102"/>
      <c r="E98" s="102"/>
      <c r="F98" s="102"/>
      <c r="G98" s="102"/>
      <c r="H98" s="102"/>
    </row>
    <row r="99" spans="2:12" ht="18.600000000000001" thickBot="1" x14ac:dyDescent="0.5">
      <c r="B99" s="105" t="s">
        <v>97</v>
      </c>
      <c r="C99" s="105"/>
      <c r="D99" s="108"/>
      <c r="E99" s="109" t="s">
        <v>99</v>
      </c>
      <c r="F99" s="110"/>
    </row>
    <row r="100" spans="2:12" x14ac:dyDescent="0.45">
      <c r="B100" s="23"/>
      <c r="C100" s="23"/>
      <c r="D100" s="23"/>
      <c r="E100" s="23"/>
    </row>
    <row r="101" spans="2:12" x14ac:dyDescent="0.45">
      <c r="B101" s="111" t="s">
        <v>144</v>
      </c>
      <c r="C101" s="111"/>
      <c r="D101" s="111"/>
      <c r="E101" s="111"/>
      <c r="F101" s="111"/>
      <c r="G101" s="111"/>
      <c r="H101" s="111"/>
      <c r="I101" s="111"/>
      <c r="J101" s="111"/>
    </row>
    <row r="102" spans="2:12" x14ac:dyDescent="0.45">
      <c r="B102" s="24" t="s">
        <v>145</v>
      </c>
      <c r="C102" s="23"/>
      <c r="D102" s="23"/>
      <c r="E102" s="23"/>
      <c r="F102" s="23"/>
      <c r="G102" s="23"/>
      <c r="H102" s="23"/>
      <c r="I102" s="23"/>
      <c r="J102" s="23"/>
    </row>
    <row r="103" spans="2:12" s="25" customFormat="1" x14ac:dyDescent="0.45">
      <c r="B103" s="21"/>
      <c r="C103" s="21"/>
      <c r="D103" s="18" t="s">
        <v>136</v>
      </c>
      <c r="E103" s="12" t="s">
        <v>143</v>
      </c>
      <c r="F103" s="112" t="s">
        <v>142</v>
      </c>
      <c r="G103" s="112"/>
      <c r="J103" s="21"/>
      <c r="K103" s="69"/>
      <c r="L103" s="69"/>
    </row>
    <row r="104" spans="2:12" x14ac:dyDescent="0.45">
      <c r="B104" s="105" t="s">
        <v>100</v>
      </c>
      <c r="C104" s="105"/>
      <c r="D104" s="15" t="str">
        <f>IF(E14="","",VLOOKUP($E$99,計算シート!$A$3:$E$4,5,FALSE))</f>
        <v/>
      </c>
      <c r="E104" s="14">
        <f>COUNTA(D71,D60,D32)</f>
        <v>0</v>
      </c>
      <c r="F104" s="107" t="str">
        <f>IF(E14="講習種別を選択後、受講を希望される講習を選択してください。","",IF(E14="","",D104*E104))</f>
        <v/>
      </c>
      <c r="G104" s="107"/>
      <c r="H104" s="19" t="s">
        <v>138</v>
      </c>
    </row>
    <row r="105" spans="2:12" ht="18.600000000000001" thickBot="1" x14ac:dyDescent="0.5">
      <c r="B105" s="16"/>
      <c r="C105" s="16"/>
      <c r="D105" s="17" t="s">
        <v>139</v>
      </c>
      <c r="E105" s="27" t="s">
        <v>140</v>
      </c>
      <c r="F105" s="103" t="s">
        <v>121</v>
      </c>
      <c r="G105" s="104"/>
    </row>
    <row r="106" spans="2:12" ht="18.600000000000001" thickBot="1" x14ac:dyDescent="0.5">
      <c r="B106" s="105" t="s">
        <v>12</v>
      </c>
      <c r="C106" s="105"/>
      <c r="D106" s="34" t="str">
        <f>IF(E14="","",VLOOKUP($E$99,計算シート!$A$7:$E$9,5,FALSE))</f>
        <v/>
      </c>
      <c r="E106" s="41">
        <f>COUNTA(D71,D60,D32)</f>
        <v>0</v>
      </c>
      <c r="F106" s="106" t="str">
        <f>IF(E14="講習種別を選択後、受講を希望される講習を選択してください。","",IF(E14="","",D106*E106))</f>
        <v/>
      </c>
      <c r="G106" s="107"/>
      <c r="H106" s="19" t="s">
        <v>141</v>
      </c>
      <c r="J106" s="26"/>
    </row>
    <row r="107" spans="2:12" x14ac:dyDescent="0.45">
      <c r="B107" s="96" t="s">
        <v>286</v>
      </c>
      <c r="C107" s="96"/>
      <c r="D107" s="96"/>
      <c r="E107" s="96"/>
      <c r="F107" s="96"/>
      <c r="G107" s="96"/>
      <c r="H107" s="96"/>
      <c r="I107" s="96"/>
      <c r="J107" s="26"/>
    </row>
    <row r="108" spans="2:12" x14ac:dyDescent="0.45">
      <c r="B108" s="22"/>
      <c r="C108" s="13"/>
      <c r="D108" s="16"/>
      <c r="E108" s="35"/>
      <c r="F108" s="40"/>
      <c r="G108" s="40"/>
      <c r="J108" s="26"/>
    </row>
    <row r="109" spans="2:12" x14ac:dyDescent="0.45">
      <c r="D109" s="105" t="s">
        <v>101</v>
      </c>
      <c r="E109" s="105"/>
      <c r="F109" s="107">
        <f>SUM(F104:G106)</f>
        <v>0</v>
      </c>
      <c r="G109" s="107"/>
    </row>
    <row r="110" spans="2:12" x14ac:dyDescent="0.45">
      <c r="D110" s="100" t="s">
        <v>158</v>
      </c>
      <c r="E110" s="100"/>
      <c r="F110" s="100"/>
      <c r="G110" s="100"/>
      <c r="H110" s="100"/>
      <c r="I110" s="100"/>
      <c r="J110" s="100"/>
    </row>
    <row r="111" spans="2:12" x14ac:dyDescent="0.45">
      <c r="B111" s="96"/>
      <c r="C111" s="96"/>
      <c r="D111" s="96"/>
      <c r="E111" s="96"/>
      <c r="F111" s="96"/>
      <c r="G111" s="96"/>
      <c r="H111" s="96"/>
      <c r="I111" s="96"/>
      <c r="J111" s="96"/>
    </row>
    <row r="112" spans="2:12" x14ac:dyDescent="0.45">
      <c r="B112" s="95" t="s">
        <v>159</v>
      </c>
      <c r="C112" s="95"/>
      <c r="D112" s="95"/>
      <c r="E112" s="95"/>
      <c r="F112" s="95"/>
      <c r="G112" s="95"/>
      <c r="H112" s="95"/>
      <c r="I112" s="95"/>
      <c r="J112" s="95"/>
    </row>
    <row r="113" spans="2:10" x14ac:dyDescent="0.45">
      <c r="B113" s="101" t="s">
        <v>160</v>
      </c>
      <c r="C113" s="101"/>
      <c r="D113" s="101"/>
      <c r="E113" s="101"/>
      <c r="F113" s="101"/>
      <c r="G113" s="101"/>
      <c r="H113" s="101"/>
      <c r="I113" s="101"/>
      <c r="J113" s="101"/>
    </row>
    <row r="115" spans="2:10" x14ac:dyDescent="0.45">
      <c r="B115" s="95" t="s">
        <v>280</v>
      </c>
      <c r="C115" s="95"/>
      <c r="D115" s="95"/>
      <c r="E115" s="95"/>
      <c r="F115" s="95"/>
      <c r="G115" s="95"/>
      <c r="H115" s="95"/>
      <c r="I115" s="95"/>
      <c r="J115" s="95"/>
    </row>
    <row r="116" spans="2:10" x14ac:dyDescent="0.45">
      <c r="B116" s="101" t="s">
        <v>189</v>
      </c>
      <c r="C116" s="101"/>
      <c r="D116" s="101"/>
      <c r="E116" s="101"/>
      <c r="F116" s="101"/>
      <c r="G116" s="101"/>
      <c r="H116" s="101"/>
      <c r="I116" s="101"/>
    </row>
  </sheetData>
  <sheetProtection algorithmName="SHA-512" hashValue="EBTWVr/IxOW/akj9KKmsm6CqpDU9BIU3MqBDO7rmm1Wd6RGNsXBHJFAVQ4lZtVTTWgxOKanpa/Hqx8cF6Dqfyw==" saltValue="RDf+D2LNwR6YgsdlPGjFRQ==" spinCount="100000" sheet="1" selectLockedCells="1"/>
  <mergeCells count="132">
    <mergeCell ref="B115:J115"/>
    <mergeCell ref="B2:I2"/>
    <mergeCell ref="B3:I3"/>
    <mergeCell ref="B4:I4"/>
    <mergeCell ref="B6:I6"/>
    <mergeCell ref="B7:I7"/>
    <mergeCell ref="B8:D8"/>
    <mergeCell ref="E8:F8"/>
    <mergeCell ref="E14:I14"/>
    <mergeCell ref="B29:J29"/>
    <mergeCell ref="B11:D11"/>
    <mergeCell ref="E11:G11"/>
    <mergeCell ref="B10:I10"/>
    <mergeCell ref="B13:I13"/>
    <mergeCell ref="B31:J31"/>
    <mergeCell ref="B32:C32"/>
    <mergeCell ref="D32:I32"/>
    <mergeCell ref="B34:I34"/>
    <mergeCell ref="B14:D14"/>
    <mergeCell ref="B16:D16"/>
    <mergeCell ref="B19:J19"/>
    <mergeCell ref="B21:I21"/>
    <mergeCell ref="B22:C22"/>
    <mergeCell ref="D22:F22"/>
    <mergeCell ref="B27:D27"/>
    <mergeCell ref="E27:F27"/>
    <mergeCell ref="B24:I24"/>
    <mergeCell ref="B26:I26"/>
    <mergeCell ref="B25:I25"/>
    <mergeCell ref="B43:I43"/>
    <mergeCell ref="B44:I44"/>
    <mergeCell ref="B45:I45"/>
    <mergeCell ref="B46:C46"/>
    <mergeCell ref="D46:I46"/>
    <mergeCell ref="B48:I48"/>
    <mergeCell ref="B35:C35"/>
    <mergeCell ref="D35:I35"/>
    <mergeCell ref="B37:I37"/>
    <mergeCell ref="B38:C38"/>
    <mergeCell ref="D38:I38"/>
    <mergeCell ref="B41:C41"/>
    <mergeCell ref="D41:E41"/>
    <mergeCell ref="B55:C55"/>
    <mergeCell ref="D55:G55"/>
    <mergeCell ref="B58:C58"/>
    <mergeCell ref="D58:F58"/>
    <mergeCell ref="B60:C60"/>
    <mergeCell ref="D60:I60"/>
    <mergeCell ref="B49:J49"/>
    <mergeCell ref="D50:J50"/>
    <mergeCell ref="D51:J51"/>
    <mergeCell ref="B52:J52"/>
    <mergeCell ref="B53:C53"/>
    <mergeCell ref="D53:E53"/>
    <mergeCell ref="B59:C59"/>
    <mergeCell ref="D59:F59"/>
    <mergeCell ref="B64:C64"/>
    <mergeCell ref="D64:I64"/>
    <mergeCell ref="B65:C65"/>
    <mergeCell ref="D65:E65"/>
    <mergeCell ref="B66:C66"/>
    <mergeCell ref="D66:G66"/>
    <mergeCell ref="B61:C61"/>
    <mergeCell ref="D61:I61"/>
    <mergeCell ref="B62:C62"/>
    <mergeCell ref="D62:I62"/>
    <mergeCell ref="B63:C63"/>
    <mergeCell ref="D63:E63"/>
    <mergeCell ref="B73:C73"/>
    <mergeCell ref="D73:I73"/>
    <mergeCell ref="B74:C74"/>
    <mergeCell ref="D74:E74"/>
    <mergeCell ref="B75:C75"/>
    <mergeCell ref="D75:I75"/>
    <mergeCell ref="B69:C69"/>
    <mergeCell ref="D69:F69"/>
    <mergeCell ref="B71:C71"/>
    <mergeCell ref="D71:I71"/>
    <mergeCell ref="B72:C72"/>
    <mergeCell ref="D72:I72"/>
    <mergeCell ref="B70:C70"/>
    <mergeCell ref="D70:F70"/>
    <mergeCell ref="B81:J81"/>
    <mergeCell ref="B82:C82"/>
    <mergeCell ref="D82:J82"/>
    <mergeCell ref="B83:C83"/>
    <mergeCell ref="D83:J83"/>
    <mergeCell ref="B84:C84"/>
    <mergeCell ref="D84:J84"/>
    <mergeCell ref="B76:C76"/>
    <mergeCell ref="D76:E76"/>
    <mergeCell ref="B77:C77"/>
    <mergeCell ref="D77:G77"/>
    <mergeCell ref="B79:J79"/>
    <mergeCell ref="B80:J80"/>
    <mergeCell ref="B97:J97"/>
    <mergeCell ref="B88:C88"/>
    <mergeCell ref="D88:J88"/>
    <mergeCell ref="B89:C89"/>
    <mergeCell ref="D89:J89"/>
    <mergeCell ref="B91:E91"/>
    <mergeCell ref="B92:J92"/>
    <mergeCell ref="B85:C85"/>
    <mergeCell ref="D85:J85"/>
    <mergeCell ref="B86:C86"/>
    <mergeCell ref="D86:J86"/>
    <mergeCell ref="B87:C87"/>
    <mergeCell ref="D87:J87"/>
    <mergeCell ref="D110:J110"/>
    <mergeCell ref="B111:J111"/>
    <mergeCell ref="B112:J112"/>
    <mergeCell ref="B113:J113"/>
    <mergeCell ref="B116:I116"/>
    <mergeCell ref="B30:J30"/>
    <mergeCell ref="F105:G105"/>
    <mergeCell ref="B106:C106"/>
    <mergeCell ref="F106:G106"/>
    <mergeCell ref="B107:I107"/>
    <mergeCell ref="D109:E109"/>
    <mergeCell ref="F109:G109"/>
    <mergeCell ref="B98:H98"/>
    <mergeCell ref="B99:D99"/>
    <mergeCell ref="E99:F99"/>
    <mergeCell ref="B101:J101"/>
    <mergeCell ref="F103:G103"/>
    <mergeCell ref="B104:C104"/>
    <mergeCell ref="F104:G104"/>
    <mergeCell ref="B93:I93"/>
    <mergeCell ref="B94:C94"/>
    <mergeCell ref="D94:G94"/>
    <mergeCell ref="B95:C95"/>
    <mergeCell ref="D95:J95"/>
  </mergeCells>
  <phoneticPr fontId="1"/>
  <dataValidations count="5">
    <dataValidation type="list" allowBlank="1" showInputMessage="1" showErrorMessage="1" sqref="D94:G94" xr:uid="{EB9AC81A-1C80-4722-B352-823FA6A93160}">
      <formula1>宛名</formula1>
    </dataValidation>
    <dataValidation type="list" allowBlank="1" showInputMessage="1" showErrorMessage="1" sqref="E99:F99" xr:uid="{C10196A4-1F61-4FB1-9A34-F66933401909}">
      <formula1>選択</formula1>
    </dataValidation>
    <dataValidation type="list" allowBlank="1" showInputMessage="1" showErrorMessage="1" sqref="D91 D99:D102" xr:uid="{A84AC8FD-2178-4BBA-9BF6-4BB7E7ACE68C}">
      <formula1>併記希望</formula1>
    </dataValidation>
    <dataValidation type="list" allowBlank="1" showInputMessage="1" showErrorMessage="1" sqref="F16" xr:uid="{61BB700D-3BDB-4BEC-9245-B76920466885}">
      <formula1>日の選択</formula1>
    </dataValidation>
    <dataValidation type="list" allowBlank="1" showInputMessage="1" showErrorMessage="1" sqref="E16" xr:uid="{047DE2AD-1196-450E-AEF8-88E0A9E339C1}">
      <formula1>月の選択</formula1>
    </dataValidation>
  </dataValidations>
  <hyperlinks>
    <hyperlink ref="B113:J113" location="受講申込書!A1" display="「受講申込書」を「受講申込書」sheetから印刷してください。" xr:uid="{B75D0D32-2F19-427A-AFA3-8E580F9EDE81}"/>
    <hyperlink ref="B116:I116" location="申込時に必要な物!A1" display="「申込時に必要な物」は、こちらをご確認ください。" xr:uid="{D6802741-BBF0-411B-BB5F-69AE8ED88B20}"/>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94DAA48-E6F8-4C93-AE5A-AAC6C452808E}">
          <x14:formula1>
            <xm:f>選択データ!$E$3:$E$4</xm:f>
          </x14:formula1>
          <xm:sqref>D53:E53 D65:E65 D76:E76</xm:sqref>
        </x14:dataValidation>
        <x14:dataValidation type="list" allowBlank="1" showInputMessage="1" showErrorMessage="1" xr:uid="{31A7FC13-EC93-4CDC-937D-B1CCD617A036}">
          <x14:formula1>
            <xm:f>選択データ!$J$2:$J$5</xm:f>
          </x14:formula1>
          <xm:sqref>E11:G11</xm:sqref>
        </x14:dataValidation>
        <x14:dataValidation type="list" allowBlank="1" showInputMessage="1" showErrorMessage="1" xr:uid="{C30B76F4-93B3-4FAB-831F-E95E29551A76}">
          <x14:formula1>
            <xm:f>講習名の呼び出し!$E$3:$E$10</xm:f>
          </x14:formula1>
          <xm:sqref>E14:I14</xm:sqref>
        </x14:dataValidation>
        <x14:dataValidation type="list" allowBlank="1" showInputMessage="1" showErrorMessage="1" xr:uid="{8207647C-3769-4AA3-83C7-6E0BAE279DA2}">
          <x14:formula1>
            <xm:f>選択データ!$E$7:$E$9</xm:f>
          </x14:formula1>
          <xm:sqref>E27:F27 D59:F59 D70:F70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5085-A75B-43DE-806E-306C8F383A40}">
  <sheetPr codeName="Sheet3"/>
  <dimension ref="B1:U59"/>
  <sheetViews>
    <sheetView view="pageBreakPreview" zoomScale="145" zoomScaleNormal="100" zoomScaleSheetLayoutView="145" workbookViewId="0">
      <selection activeCell="B1" sqref="B1:L1"/>
    </sheetView>
  </sheetViews>
  <sheetFormatPr defaultColWidth="8.69921875" defaultRowHeight="18" x14ac:dyDescent="0.45"/>
  <cols>
    <col min="1" max="1" width="0.8984375" style="13" customWidth="1"/>
    <col min="2" max="2" width="3.69921875" style="13" bestFit="1" customWidth="1"/>
    <col min="3" max="3" width="2.69921875" style="13" customWidth="1"/>
    <col min="4" max="4" width="4.69921875" style="13" customWidth="1"/>
    <col min="5" max="5" width="2.69921875" style="13" customWidth="1"/>
    <col min="6" max="13" width="4.69921875" style="13" customWidth="1"/>
    <col min="14" max="15" width="2.69921875" style="13" customWidth="1"/>
    <col min="16" max="17" width="4.69921875" style="13" customWidth="1"/>
    <col min="18" max="18" width="5.69921875" style="13" customWidth="1"/>
    <col min="19" max="19" width="4.69921875" style="13" customWidth="1"/>
    <col min="20" max="21" width="2.69921875" style="13" customWidth="1"/>
    <col min="22" max="29" width="0.8984375" style="13" customWidth="1"/>
    <col min="30" max="16384" width="8.69921875" style="13"/>
  </cols>
  <sheetData>
    <row r="1" spans="2:21" ht="16.05" customHeight="1" thickBot="1" x14ac:dyDescent="0.5">
      <c r="B1" s="324" t="s">
        <v>0</v>
      </c>
      <c r="C1" s="324"/>
      <c r="D1" s="324"/>
      <c r="E1" s="324"/>
      <c r="F1" s="324"/>
      <c r="G1" s="324"/>
      <c r="H1" s="324"/>
      <c r="I1" s="324"/>
      <c r="J1" s="324"/>
      <c r="K1" s="324"/>
      <c r="L1" s="324"/>
      <c r="S1" s="354"/>
      <c r="T1" s="354"/>
      <c r="U1" s="354"/>
    </row>
    <row r="2" spans="2:21" ht="22.5" customHeight="1" thickBot="1" x14ac:dyDescent="0.5">
      <c r="B2" s="96" t="s">
        <v>1</v>
      </c>
      <c r="C2" s="96"/>
      <c r="D2" s="96"/>
      <c r="E2" s="96"/>
      <c r="F2" s="96"/>
      <c r="G2" s="96"/>
      <c r="H2" s="96"/>
      <c r="I2" s="96"/>
      <c r="J2" s="96"/>
      <c r="K2" s="96"/>
      <c r="L2" s="96"/>
      <c r="N2" s="355" t="str">
        <f>IF(情報入力!E8="","年　　月　　日",情報入力!E8)</f>
        <v>年　　月　　日</v>
      </c>
      <c r="O2" s="356"/>
      <c r="P2" s="356"/>
      <c r="Q2" s="356"/>
      <c r="R2" s="356"/>
      <c r="S2" s="356"/>
      <c r="T2" s="356"/>
      <c r="U2" s="357"/>
    </row>
    <row r="3" spans="2:21" ht="4.2" customHeight="1" x14ac:dyDescent="0.45">
      <c r="N3" s="244"/>
      <c r="O3" s="244"/>
      <c r="P3" s="244"/>
      <c r="Q3" s="244"/>
      <c r="R3" s="244"/>
      <c r="S3" s="244"/>
      <c r="T3" s="244"/>
      <c r="U3" s="244"/>
    </row>
    <row r="4" spans="2:21" ht="16.2" customHeight="1" x14ac:dyDescent="0.45">
      <c r="B4" s="336" t="s">
        <v>278</v>
      </c>
      <c r="C4" s="336"/>
      <c r="D4" s="336"/>
      <c r="E4" s="336"/>
      <c r="F4" s="336"/>
      <c r="G4" s="336"/>
      <c r="H4" s="336"/>
      <c r="I4" s="336"/>
      <c r="J4" s="336"/>
      <c r="K4" s="336"/>
      <c r="L4" s="336"/>
      <c r="M4" s="336"/>
      <c r="N4" s="336"/>
      <c r="O4" s="336"/>
      <c r="P4" s="336"/>
      <c r="Q4" s="336"/>
      <c r="R4" s="336"/>
      <c r="S4" s="336"/>
      <c r="T4" s="336"/>
      <c r="U4" s="336"/>
    </row>
    <row r="5" spans="2:21" ht="4.2" customHeight="1" x14ac:dyDescent="0.45">
      <c r="B5" s="44"/>
      <c r="C5" s="44"/>
      <c r="D5" s="44"/>
      <c r="E5" s="44"/>
      <c r="F5" s="44"/>
      <c r="G5" s="44"/>
      <c r="H5" s="44"/>
      <c r="I5" s="44"/>
      <c r="J5" s="44"/>
      <c r="K5" s="44"/>
      <c r="L5" s="44"/>
      <c r="M5" s="44"/>
      <c r="N5" s="44"/>
      <c r="O5" s="44"/>
      <c r="P5" s="44"/>
      <c r="Q5" s="44"/>
      <c r="R5" s="44"/>
      <c r="S5" s="44"/>
      <c r="T5" s="44"/>
      <c r="U5" s="44"/>
    </row>
    <row r="6" spans="2:21" s="45" customFormat="1" ht="10.95" customHeight="1" x14ac:dyDescent="0.45">
      <c r="B6" s="332" t="s">
        <v>24</v>
      </c>
      <c r="C6" s="332"/>
      <c r="D6" s="332"/>
      <c r="E6" s="332"/>
      <c r="F6" s="332"/>
      <c r="G6" s="332"/>
      <c r="H6" s="332"/>
      <c r="I6" s="332"/>
      <c r="J6" s="332"/>
      <c r="K6" s="332"/>
      <c r="L6" s="332"/>
      <c r="M6" s="332"/>
      <c r="N6" s="332"/>
      <c r="O6" s="332"/>
      <c r="P6" s="332"/>
      <c r="Q6" s="332"/>
      <c r="R6" s="332"/>
      <c r="S6" s="332"/>
      <c r="T6" s="332"/>
      <c r="U6" s="332"/>
    </row>
    <row r="7" spans="2:21" s="45" customFormat="1" ht="10.95" customHeight="1" thickBot="1" x14ac:dyDescent="0.5">
      <c r="B7" s="332" t="s">
        <v>151</v>
      </c>
      <c r="C7" s="332"/>
      <c r="D7" s="332"/>
      <c r="E7" s="332"/>
      <c r="F7" s="332"/>
      <c r="G7" s="332"/>
      <c r="H7" s="332"/>
      <c r="I7" s="332"/>
      <c r="J7" s="332"/>
      <c r="K7" s="332"/>
      <c r="L7" s="332"/>
      <c r="M7" s="332"/>
      <c r="N7" s="332"/>
      <c r="O7" s="332"/>
      <c r="P7" s="332"/>
      <c r="Q7" s="332"/>
      <c r="R7" s="332"/>
      <c r="S7" s="332"/>
      <c r="T7" s="332"/>
      <c r="U7" s="332"/>
    </row>
    <row r="8" spans="2:21" s="45" customFormat="1" ht="16.2" customHeight="1" thickBot="1" x14ac:dyDescent="0.5">
      <c r="B8" s="337" t="s">
        <v>152</v>
      </c>
      <c r="C8" s="338"/>
      <c r="D8" s="338"/>
      <c r="E8" s="338"/>
      <c r="F8" s="338"/>
      <c r="G8" s="339"/>
      <c r="H8" s="340" t="str">
        <f>IF(情報入力!E14="講習種別を選択後、受講を希望される講習を選択してください。","",情報入力!E14)</f>
        <v/>
      </c>
      <c r="I8" s="341"/>
      <c r="J8" s="341"/>
      <c r="K8" s="341"/>
      <c r="L8" s="342"/>
      <c r="M8" s="342"/>
      <c r="N8" s="342"/>
      <c r="O8" s="342"/>
      <c r="P8" s="342"/>
      <c r="Q8" s="342"/>
      <c r="R8" s="342"/>
      <c r="S8" s="342"/>
      <c r="T8" s="343"/>
      <c r="U8" s="344"/>
    </row>
    <row r="9" spans="2:21" ht="16.2" customHeight="1" thickBot="1" x14ac:dyDescent="0.5">
      <c r="B9" s="325" t="s">
        <v>11</v>
      </c>
      <c r="C9" s="326"/>
      <c r="D9" s="326"/>
      <c r="E9" s="326"/>
      <c r="F9" s="326"/>
      <c r="G9" s="327"/>
      <c r="H9" s="89" t="str">
        <f>情報入力!E16</f>
        <v>月</v>
      </c>
      <c r="I9" s="46" t="str">
        <f>情報入力!F16</f>
        <v>日</v>
      </c>
      <c r="J9" s="328" t="s">
        <v>25</v>
      </c>
      <c r="K9" s="328"/>
      <c r="L9" s="196"/>
      <c r="M9" s="197"/>
      <c r="N9" s="198"/>
      <c r="O9" s="198"/>
      <c r="P9" s="198"/>
      <c r="Q9" s="198"/>
      <c r="R9" s="91"/>
      <c r="S9" s="91"/>
      <c r="T9" s="91"/>
      <c r="U9" s="91"/>
    </row>
    <row r="10" spans="2:21" ht="16.2" customHeight="1" thickTop="1" thickBot="1" x14ac:dyDescent="0.5">
      <c r="B10" s="358" t="s">
        <v>10</v>
      </c>
      <c r="C10" s="333" t="s">
        <v>127</v>
      </c>
      <c r="D10" s="334"/>
      <c r="E10" s="335"/>
      <c r="F10" s="335"/>
      <c r="G10" s="370" t="str">
        <f>IF(情報入力!D22="","",情報入力!D22)</f>
        <v/>
      </c>
      <c r="H10" s="371"/>
      <c r="I10" s="371"/>
      <c r="J10" s="371"/>
      <c r="K10" s="371"/>
      <c r="L10" s="372"/>
      <c r="M10" s="373"/>
      <c r="N10" s="220" t="s">
        <v>285</v>
      </c>
      <c r="O10" s="221"/>
      <c r="P10" s="221"/>
      <c r="Q10" s="222" t="str">
        <f>IF(情報入力!E27="","",情報入力!E27)</f>
        <v/>
      </c>
      <c r="R10" s="222"/>
      <c r="S10" s="222"/>
      <c r="T10" s="222"/>
      <c r="U10" s="223"/>
    </row>
    <row r="11" spans="2:21" ht="15.6" customHeight="1" x14ac:dyDescent="0.15">
      <c r="B11" s="359"/>
      <c r="C11" s="345" t="s">
        <v>107</v>
      </c>
      <c r="D11" s="346"/>
      <c r="E11" s="347" t="s">
        <v>108</v>
      </c>
      <c r="F11" s="348"/>
      <c r="G11" s="351" t="str">
        <f>IF(情報入力!D35="","",情報入力!D35)</f>
        <v/>
      </c>
      <c r="H11" s="352"/>
      <c r="I11" s="352"/>
      <c r="J11" s="352"/>
      <c r="K11" s="352"/>
      <c r="L11" s="352"/>
      <c r="M11" s="353"/>
      <c r="N11" s="374" t="s">
        <v>129</v>
      </c>
      <c r="O11" s="375"/>
      <c r="P11" s="271"/>
      <c r="Q11" s="279" t="str">
        <f>IF(情報入力!D38="","　　年　　月　　日",情報入力!D38)</f>
        <v>　　年　　月　　日</v>
      </c>
      <c r="R11" s="280"/>
      <c r="S11" s="280"/>
      <c r="T11" s="199" t="str">
        <f>IF(情報入力!D38="","(満　歳)","(満"&amp;情報入力!O38&amp;"歳)")</f>
        <v>(満　歳)</v>
      </c>
      <c r="U11" s="200"/>
    </row>
    <row r="12" spans="2:21" ht="24" customHeight="1" x14ac:dyDescent="0.45">
      <c r="B12" s="359"/>
      <c r="C12" s="268" t="s">
        <v>128</v>
      </c>
      <c r="D12" s="269"/>
      <c r="E12" s="349" t="s">
        <v>109</v>
      </c>
      <c r="F12" s="350"/>
      <c r="G12" s="272" t="str">
        <f>IF(情報入力!D32="","",情報入力!D32)</f>
        <v/>
      </c>
      <c r="H12" s="273"/>
      <c r="I12" s="273"/>
      <c r="J12" s="273"/>
      <c r="K12" s="273"/>
      <c r="L12" s="273"/>
      <c r="M12" s="273"/>
      <c r="N12" s="376"/>
      <c r="O12" s="376"/>
      <c r="P12" s="276"/>
      <c r="Q12" s="281"/>
      <c r="R12" s="282"/>
      <c r="S12" s="282"/>
      <c r="T12" s="201"/>
      <c r="U12" s="202"/>
    </row>
    <row r="13" spans="2:21" ht="15.6" customHeight="1" x14ac:dyDescent="0.45">
      <c r="B13" s="359"/>
      <c r="C13" s="364"/>
      <c r="D13" s="255"/>
      <c r="E13" s="275" t="s">
        <v>110</v>
      </c>
      <c r="F13" s="276"/>
      <c r="G13" s="92" t="s">
        <v>111</v>
      </c>
      <c r="H13" s="174" t="str">
        <f>IF(情報入力!D41="","",情報入力!D41)</f>
        <v/>
      </c>
      <c r="I13" s="174"/>
      <c r="J13" s="174"/>
      <c r="K13" s="174"/>
      <c r="L13" s="174"/>
      <c r="M13" s="174"/>
      <c r="N13" s="174"/>
      <c r="O13" s="174"/>
      <c r="P13" s="174"/>
      <c r="Q13" s="174"/>
      <c r="R13" s="174"/>
      <c r="S13" s="174"/>
      <c r="T13" s="174"/>
      <c r="U13" s="211"/>
    </row>
    <row r="14" spans="2:21" ht="18" customHeight="1" x14ac:dyDescent="0.45">
      <c r="B14" s="359"/>
      <c r="C14" s="366"/>
      <c r="D14" s="210"/>
      <c r="E14" s="275"/>
      <c r="F14" s="276"/>
      <c r="G14" s="212" t="str">
        <f>IF(情報入力!D46=0,"",情報入力!D46)</f>
        <v/>
      </c>
      <c r="H14" s="213"/>
      <c r="I14" s="213"/>
      <c r="J14" s="213"/>
      <c r="K14" s="213"/>
      <c r="L14" s="213"/>
      <c r="M14" s="213"/>
      <c r="N14" s="213"/>
      <c r="O14" s="213"/>
      <c r="P14" s="213"/>
      <c r="Q14" s="213"/>
      <c r="R14" s="213"/>
      <c r="S14" s="213"/>
      <c r="T14" s="213"/>
      <c r="U14" s="214"/>
    </row>
    <row r="15" spans="2:21" ht="15.6" customHeight="1" x14ac:dyDescent="0.45">
      <c r="B15" s="359"/>
      <c r="C15" s="366"/>
      <c r="D15" s="210"/>
      <c r="E15" s="383" t="s">
        <v>6</v>
      </c>
      <c r="F15" s="384"/>
      <c r="G15" s="384"/>
      <c r="H15" s="384"/>
      <c r="I15" s="384"/>
      <c r="J15" s="385" t="str">
        <f>情報入力!D53</f>
        <v>しない</v>
      </c>
      <c r="K15" s="385"/>
      <c r="L15" s="385"/>
      <c r="M15" s="329" t="s">
        <v>7</v>
      </c>
      <c r="N15" s="329"/>
      <c r="O15" s="329"/>
      <c r="P15" s="329"/>
      <c r="Q15" s="330" t="str">
        <f>IF(情報入力!D53="しない","",情報入力!D55)</f>
        <v/>
      </c>
      <c r="R15" s="330"/>
      <c r="S15" s="330"/>
      <c r="T15" s="330"/>
      <c r="U15" s="331"/>
    </row>
    <row r="16" spans="2:21" ht="15.6" customHeight="1" thickBot="1" x14ac:dyDescent="0.5">
      <c r="B16" s="359"/>
      <c r="C16" s="271"/>
      <c r="D16" s="388"/>
      <c r="E16" s="361" t="s">
        <v>9</v>
      </c>
      <c r="F16" s="362"/>
      <c r="G16" s="362"/>
      <c r="H16" s="362"/>
      <c r="I16" s="362"/>
      <c r="J16" s="362"/>
      <c r="K16" s="362"/>
      <c r="L16" s="362"/>
      <c r="M16" s="362"/>
      <c r="N16" s="362"/>
      <c r="O16" s="362"/>
      <c r="P16" s="362"/>
      <c r="Q16" s="362"/>
      <c r="R16" s="362"/>
      <c r="S16" s="362"/>
      <c r="T16" s="362"/>
      <c r="U16" s="363"/>
    </row>
    <row r="17" spans="2:21" ht="15.6" customHeight="1" thickBot="1" x14ac:dyDescent="0.5">
      <c r="B17" s="360"/>
      <c r="C17" s="215" t="s">
        <v>127</v>
      </c>
      <c r="D17" s="216"/>
      <c r="E17" s="217"/>
      <c r="F17" s="217"/>
      <c r="G17" s="218" t="str">
        <f>IF(情報入力!D58="","",情報入力!D58)</f>
        <v/>
      </c>
      <c r="H17" s="219"/>
      <c r="I17" s="219"/>
      <c r="J17" s="219"/>
      <c r="K17" s="219"/>
      <c r="L17" s="219"/>
      <c r="M17" s="219"/>
      <c r="N17" s="224" t="s">
        <v>285</v>
      </c>
      <c r="O17" s="221"/>
      <c r="P17" s="221"/>
      <c r="Q17" s="222" t="str">
        <f>IF(情報入力!D59="","",情報入力!D59)</f>
        <v/>
      </c>
      <c r="R17" s="222"/>
      <c r="S17" s="222"/>
      <c r="T17" s="222"/>
      <c r="U17" s="223"/>
    </row>
    <row r="18" spans="2:21" ht="15.6" customHeight="1" x14ac:dyDescent="0.15">
      <c r="B18" s="359"/>
      <c r="C18" s="386" t="s">
        <v>107</v>
      </c>
      <c r="D18" s="377"/>
      <c r="E18" s="347" t="s">
        <v>108</v>
      </c>
      <c r="F18" s="348"/>
      <c r="G18" s="379" t="str">
        <f>IF(情報入力!D61="","",情報入力!D61)</f>
        <v/>
      </c>
      <c r="H18" s="380"/>
      <c r="I18" s="380"/>
      <c r="J18" s="380"/>
      <c r="K18" s="380"/>
      <c r="L18" s="380"/>
      <c r="M18" s="387"/>
      <c r="N18" s="264" t="s">
        <v>129</v>
      </c>
      <c r="O18" s="265"/>
      <c r="P18" s="265"/>
      <c r="Q18" s="279" t="str">
        <f>IF(情報入力!D62="","　　年　　月　　日",情報入力!D62)</f>
        <v>　　年　　月　　日</v>
      </c>
      <c r="R18" s="280"/>
      <c r="S18" s="280"/>
      <c r="T18" s="203" t="str">
        <f>IF(情報入力!D62="","(満　歳)","(満"&amp;情報入力!O62&amp;"歳)")</f>
        <v>(満　歳)</v>
      </c>
      <c r="U18" s="204"/>
    </row>
    <row r="19" spans="2:21" ht="24" customHeight="1" x14ac:dyDescent="0.45">
      <c r="B19" s="359"/>
      <c r="C19" s="268" t="s">
        <v>128</v>
      </c>
      <c r="D19" s="269"/>
      <c r="E19" s="270" t="s">
        <v>109</v>
      </c>
      <c r="F19" s="271"/>
      <c r="G19" s="272" t="str">
        <f>IF(情報入力!D60="","",情報入力!D60)</f>
        <v/>
      </c>
      <c r="H19" s="273"/>
      <c r="I19" s="273"/>
      <c r="J19" s="273"/>
      <c r="K19" s="273"/>
      <c r="L19" s="273"/>
      <c r="M19" s="274"/>
      <c r="N19" s="266"/>
      <c r="O19" s="267"/>
      <c r="P19" s="267"/>
      <c r="Q19" s="281"/>
      <c r="R19" s="282"/>
      <c r="S19" s="282"/>
      <c r="T19" s="201"/>
      <c r="U19" s="202"/>
    </row>
    <row r="20" spans="2:21" ht="15.6" customHeight="1" x14ac:dyDescent="0.45">
      <c r="B20" s="359"/>
      <c r="C20" s="364"/>
      <c r="D20" s="365"/>
      <c r="E20" s="275" t="s">
        <v>110</v>
      </c>
      <c r="F20" s="276"/>
      <c r="G20" s="92" t="s">
        <v>111</v>
      </c>
      <c r="H20" s="174" t="str">
        <f>IF(情報入力!D63="","",情報入力!D63)</f>
        <v/>
      </c>
      <c r="I20" s="174"/>
      <c r="J20" s="174"/>
      <c r="K20" s="174"/>
      <c r="L20" s="174"/>
      <c r="M20" s="174"/>
      <c r="N20" s="174"/>
      <c r="O20" s="174"/>
      <c r="P20" s="174"/>
      <c r="Q20" s="174"/>
      <c r="R20" s="174"/>
      <c r="S20" s="174"/>
      <c r="T20" s="174"/>
      <c r="U20" s="211"/>
    </row>
    <row r="21" spans="2:21" ht="18" customHeight="1" x14ac:dyDescent="0.45">
      <c r="B21" s="359"/>
      <c r="C21" s="366"/>
      <c r="D21" s="367"/>
      <c r="E21" s="275"/>
      <c r="F21" s="276"/>
      <c r="G21" s="212" t="str">
        <f>IF(情報入力!D64="","",情報入力!D64)</f>
        <v/>
      </c>
      <c r="H21" s="213"/>
      <c r="I21" s="213"/>
      <c r="J21" s="213"/>
      <c r="K21" s="213"/>
      <c r="L21" s="213"/>
      <c r="M21" s="213"/>
      <c r="N21" s="213"/>
      <c r="O21" s="213"/>
      <c r="P21" s="213"/>
      <c r="Q21" s="213"/>
      <c r="R21" s="213"/>
      <c r="S21" s="213"/>
      <c r="T21" s="213"/>
      <c r="U21" s="214"/>
    </row>
    <row r="22" spans="2:21" ht="15.6" customHeight="1" x14ac:dyDescent="0.45">
      <c r="B22" s="359"/>
      <c r="C22" s="366"/>
      <c r="D22" s="367"/>
      <c r="E22" s="277" t="s">
        <v>6</v>
      </c>
      <c r="F22" s="278"/>
      <c r="G22" s="278"/>
      <c r="H22" s="278"/>
      <c r="I22" s="278"/>
      <c r="J22" s="258" t="str">
        <f>情報入力!D65</f>
        <v>しない</v>
      </c>
      <c r="K22" s="258"/>
      <c r="L22" s="259"/>
      <c r="M22" s="260" t="s">
        <v>7</v>
      </c>
      <c r="N22" s="261"/>
      <c r="O22" s="261"/>
      <c r="P22" s="261"/>
      <c r="Q22" s="262" t="str">
        <f>IF(情報入力!D65="しない","",情報入力!D66)</f>
        <v/>
      </c>
      <c r="R22" s="262"/>
      <c r="S22" s="262"/>
      <c r="T22" s="262"/>
      <c r="U22" s="263"/>
    </row>
    <row r="23" spans="2:21" ht="15.6" customHeight="1" thickBot="1" x14ac:dyDescent="0.5">
      <c r="B23" s="359"/>
      <c r="C23" s="271"/>
      <c r="D23" s="389"/>
      <c r="E23" s="361" t="s">
        <v>9</v>
      </c>
      <c r="F23" s="362"/>
      <c r="G23" s="362"/>
      <c r="H23" s="362"/>
      <c r="I23" s="362"/>
      <c r="J23" s="362"/>
      <c r="K23" s="362"/>
      <c r="L23" s="362"/>
      <c r="M23" s="362"/>
      <c r="N23" s="362"/>
      <c r="O23" s="362"/>
      <c r="P23" s="362"/>
      <c r="Q23" s="362"/>
      <c r="R23" s="362"/>
      <c r="S23" s="362"/>
      <c r="T23" s="362"/>
      <c r="U23" s="363"/>
    </row>
    <row r="24" spans="2:21" ht="15.6" customHeight="1" thickBot="1" x14ac:dyDescent="0.5">
      <c r="B24" s="360"/>
      <c r="C24" s="215" t="s">
        <v>127</v>
      </c>
      <c r="D24" s="216"/>
      <c r="E24" s="217"/>
      <c r="F24" s="217"/>
      <c r="G24" s="218" t="str">
        <f>IF(情報入力!D69="","",情報入力!D69)</f>
        <v/>
      </c>
      <c r="H24" s="219"/>
      <c r="I24" s="219"/>
      <c r="J24" s="219"/>
      <c r="K24" s="219"/>
      <c r="L24" s="219"/>
      <c r="M24" s="219"/>
      <c r="N24" s="224" t="s">
        <v>285</v>
      </c>
      <c r="O24" s="221"/>
      <c r="P24" s="221"/>
      <c r="Q24" s="222" t="str">
        <f>IF(情報入力!D70="","",情報入力!D70)</f>
        <v/>
      </c>
      <c r="R24" s="222"/>
      <c r="S24" s="222"/>
      <c r="T24" s="222"/>
      <c r="U24" s="223"/>
    </row>
    <row r="25" spans="2:21" ht="15.6" customHeight="1" x14ac:dyDescent="0.15">
      <c r="B25" s="359"/>
      <c r="C25" s="377" t="s">
        <v>107</v>
      </c>
      <c r="D25" s="378"/>
      <c r="E25" s="347" t="s">
        <v>108</v>
      </c>
      <c r="F25" s="348"/>
      <c r="G25" s="379" t="str">
        <f>IF(情報入力!D72="","",情報入力!D72)</f>
        <v/>
      </c>
      <c r="H25" s="380"/>
      <c r="I25" s="380"/>
      <c r="J25" s="380"/>
      <c r="K25" s="380"/>
      <c r="L25" s="380"/>
      <c r="M25" s="380"/>
      <c r="N25" s="381" t="s">
        <v>129</v>
      </c>
      <c r="O25" s="278"/>
      <c r="P25" s="278"/>
      <c r="Q25" s="283" t="str">
        <f>IF(情報入力!D73="","　　年　　月　　日",情報入力!D73)</f>
        <v>　　年　　月　　日</v>
      </c>
      <c r="R25" s="283"/>
      <c r="S25" s="279"/>
      <c r="T25" s="205" t="str">
        <f>IF(情報入力!D73="","(満　歳)","(満"&amp;情報入力!O73&amp;"歳)")</f>
        <v>(満　歳)</v>
      </c>
      <c r="U25" s="206"/>
    </row>
    <row r="26" spans="2:21" ht="24" customHeight="1" x14ac:dyDescent="0.45">
      <c r="B26" s="359"/>
      <c r="C26" s="268" t="s">
        <v>128</v>
      </c>
      <c r="D26" s="269"/>
      <c r="E26" s="270" t="s">
        <v>109</v>
      </c>
      <c r="F26" s="271"/>
      <c r="G26" s="272" t="str">
        <f>IF(情報入力!D71="","",情報入力!D71)</f>
        <v/>
      </c>
      <c r="H26" s="273"/>
      <c r="I26" s="273"/>
      <c r="J26" s="273"/>
      <c r="K26" s="273"/>
      <c r="L26" s="273"/>
      <c r="M26" s="273"/>
      <c r="N26" s="382"/>
      <c r="O26" s="278"/>
      <c r="P26" s="278"/>
      <c r="Q26" s="284"/>
      <c r="R26" s="284"/>
      <c r="S26" s="281"/>
      <c r="T26" s="207"/>
      <c r="U26" s="208"/>
    </row>
    <row r="27" spans="2:21" ht="15.6" customHeight="1" x14ac:dyDescent="0.45">
      <c r="B27" s="359"/>
      <c r="C27" s="364"/>
      <c r="D27" s="365"/>
      <c r="E27" s="209" t="s">
        <v>110</v>
      </c>
      <c r="F27" s="210"/>
      <c r="G27" s="92" t="s">
        <v>111</v>
      </c>
      <c r="H27" s="174" t="str">
        <f>IF(情報入力!D74="","",情報入力!D74)</f>
        <v/>
      </c>
      <c r="I27" s="174"/>
      <c r="J27" s="174"/>
      <c r="K27" s="174"/>
      <c r="L27" s="174"/>
      <c r="M27" s="174"/>
      <c r="N27" s="174"/>
      <c r="O27" s="174"/>
      <c r="P27" s="174"/>
      <c r="Q27" s="174"/>
      <c r="R27" s="174"/>
      <c r="S27" s="174"/>
      <c r="T27" s="174"/>
      <c r="U27" s="211"/>
    </row>
    <row r="28" spans="2:21" ht="18" customHeight="1" x14ac:dyDescent="0.45">
      <c r="B28" s="359"/>
      <c r="C28" s="366"/>
      <c r="D28" s="367"/>
      <c r="E28" s="209"/>
      <c r="F28" s="210"/>
      <c r="G28" s="212" t="str">
        <f>IF(情報入力!D75="","",情報入力!D75)</f>
        <v/>
      </c>
      <c r="H28" s="213"/>
      <c r="I28" s="213"/>
      <c r="J28" s="213"/>
      <c r="K28" s="213"/>
      <c r="L28" s="213"/>
      <c r="M28" s="213"/>
      <c r="N28" s="213"/>
      <c r="O28" s="213"/>
      <c r="P28" s="213"/>
      <c r="Q28" s="213"/>
      <c r="R28" s="213"/>
      <c r="S28" s="213"/>
      <c r="T28" s="213"/>
      <c r="U28" s="214"/>
    </row>
    <row r="29" spans="2:21" ht="15.6" customHeight="1" x14ac:dyDescent="0.45">
      <c r="B29" s="359"/>
      <c r="C29" s="366"/>
      <c r="D29" s="367"/>
      <c r="E29" s="277" t="s">
        <v>6</v>
      </c>
      <c r="F29" s="278"/>
      <c r="G29" s="278"/>
      <c r="H29" s="278"/>
      <c r="I29" s="278"/>
      <c r="J29" s="258" t="str">
        <f>情報入力!D76</f>
        <v>しない</v>
      </c>
      <c r="K29" s="258"/>
      <c r="L29" s="259"/>
      <c r="M29" s="260" t="s">
        <v>7</v>
      </c>
      <c r="N29" s="261"/>
      <c r="O29" s="261"/>
      <c r="P29" s="261"/>
      <c r="Q29" s="262" t="str">
        <f>IF(情報入力!D76="しない","",情報入力!D77)</f>
        <v/>
      </c>
      <c r="R29" s="262"/>
      <c r="S29" s="262"/>
      <c r="T29" s="262"/>
      <c r="U29" s="263"/>
    </row>
    <row r="30" spans="2:21" ht="15.6" customHeight="1" thickBot="1" x14ac:dyDescent="0.5">
      <c r="B30" s="359"/>
      <c r="C30" s="368"/>
      <c r="D30" s="369"/>
      <c r="E30" s="361" t="s">
        <v>9</v>
      </c>
      <c r="F30" s="362"/>
      <c r="G30" s="362"/>
      <c r="H30" s="362"/>
      <c r="I30" s="362"/>
      <c r="J30" s="362"/>
      <c r="K30" s="362"/>
      <c r="L30" s="362"/>
      <c r="M30" s="362"/>
      <c r="N30" s="362"/>
      <c r="O30" s="362"/>
      <c r="P30" s="362"/>
      <c r="Q30" s="362"/>
      <c r="R30" s="362"/>
      <c r="S30" s="362"/>
      <c r="T30" s="362"/>
      <c r="U30" s="363"/>
    </row>
    <row r="31" spans="2:21" ht="18" customHeight="1" thickTop="1" x14ac:dyDescent="0.45">
      <c r="B31" s="239" t="s">
        <v>125</v>
      </c>
      <c r="C31" s="49"/>
      <c r="D31" s="244" t="s">
        <v>112</v>
      </c>
      <c r="E31" s="244"/>
      <c r="F31" s="244"/>
      <c r="G31" s="251" t="str">
        <f>IF(情報入力!D104="","",情報入力!D104)</f>
        <v/>
      </c>
      <c r="H31" s="251"/>
      <c r="I31" s="50" t="s">
        <v>113</v>
      </c>
      <c r="J31" s="51" t="s">
        <v>114</v>
      </c>
      <c r="K31" s="252" t="str">
        <f>IF(情報入力!E104=0,"",情報入力!E104)</f>
        <v/>
      </c>
      <c r="L31" s="252"/>
      <c r="M31" s="51" t="s">
        <v>117</v>
      </c>
      <c r="N31" s="13" t="s">
        <v>116</v>
      </c>
      <c r="O31" s="246" t="s">
        <v>115</v>
      </c>
      <c r="P31" s="246"/>
      <c r="Q31" s="246"/>
      <c r="R31" s="253" t="str">
        <f>IF(情報入力!E104=0,"",情報入力!F104)</f>
        <v/>
      </c>
      <c r="S31" s="253"/>
      <c r="T31" s="253"/>
      <c r="U31" s="52" t="s">
        <v>113</v>
      </c>
    </row>
    <row r="32" spans="2:21" ht="18" customHeight="1" x14ac:dyDescent="0.45">
      <c r="B32" s="240"/>
      <c r="C32" s="49"/>
      <c r="D32" s="244" t="s">
        <v>118</v>
      </c>
      <c r="E32" s="244"/>
      <c r="F32" s="244"/>
      <c r="G32" s="242" t="str">
        <f>IF(情報入力!D106="","",情報入力!D106)</f>
        <v/>
      </c>
      <c r="H32" s="242"/>
      <c r="I32" s="53" t="s">
        <v>113</v>
      </c>
      <c r="J32" s="54" t="s">
        <v>114</v>
      </c>
      <c r="K32" s="245" t="str">
        <f>IF(情報入力!E106=0,"",情報入力!E106)</f>
        <v/>
      </c>
      <c r="L32" s="245"/>
      <c r="M32" s="54" t="s">
        <v>119</v>
      </c>
      <c r="N32" s="13" t="s">
        <v>120</v>
      </c>
      <c r="O32" s="246" t="s">
        <v>121</v>
      </c>
      <c r="P32" s="246"/>
      <c r="Q32" s="246"/>
      <c r="R32" s="242" t="str">
        <f>IF(情報入力!E106=0,"",情報入力!F106)</f>
        <v/>
      </c>
      <c r="S32" s="242"/>
      <c r="T32" s="242"/>
      <c r="U32" s="52" t="s">
        <v>113</v>
      </c>
    </row>
    <row r="33" spans="2:21" ht="18" customHeight="1" x14ac:dyDescent="0.45">
      <c r="B33" s="240"/>
      <c r="C33" s="49"/>
      <c r="D33" s="19"/>
      <c r="E33" s="55"/>
      <c r="F33" s="55"/>
      <c r="G33" s="55"/>
      <c r="H33" s="55"/>
      <c r="I33" s="55"/>
      <c r="J33" s="55"/>
      <c r="K33" s="55"/>
      <c r="L33" s="243" t="s">
        <v>122</v>
      </c>
      <c r="M33" s="243"/>
      <c r="N33" s="243"/>
      <c r="O33" s="243"/>
      <c r="P33" s="56" t="s">
        <v>124</v>
      </c>
      <c r="Q33" s="49"/>
      <c r="R33" s="237" t="str">
        <f>IF(情報入力!E104=0,"",情報入力!F109)</f>
        <v/>
      </c>
      <c r="S33" s="238"/>
      <c r="T33" s="238"/>
      <c r="U33" s="52" t="s">
        <v>113</v>
      </c>
    </row>
    <row r="34" spans="2:21" ht="4.2" customHeight="1" x14ac:dyDescent="0.45">
      <c r="B34" s="240"/>
      <c r="C34" s="49"/>
      <c r="D34" s="19"/>
      <c r="E34" s="57"/>
      <c r="F34" s="57"/>
      <c r="G34" s="57"/>
      <c r="H34" s="57"/>
      <c r="I34" s="58"/>
      <c r="J34" s="57"/>
      <c r="K34" s="57"/>
      <c r="L34" s="57"/>
      <c r="M34" s="57"/>
      <c r="N34" s="19"/>
      <c r="O34" s="19"/>
      <c r="P34" s="19"/>
      <c r="Q34" s="19"/>
      <c r="R34" s="19"/>
      <c r="S34" s="19"/>
      <c r="T34" s="19"/>
      <c r="U34" s="59"/>
    </row>
    <row r="35" spans="2:21" ht="15.6" customHeight="1" x14ac:dyDescent="0.45">
      <c r="B35" s="240"/>
      <c r="C35" s="254" t="s">
        <v>146</v>
      </c>
      <c r="D35" s="255"/>
      <c r="E35" s="255"/>
      <c r="F35" s="255"/>
      <c r="G35" s="256" t="str">
        <f>IF(情報入力!D94="領収証の宛名を選択してください。","",情報入力!D94)</f>
        <v/>
      </c>
      <c r="H35" s="256"/>
      <c r="I35" s="256"/>
      <c r="J35" s="256"/>
      <c r="K35" s="256"/>
      <c r="L35" s="256"/>
      <c r="M35" s="257"/>
      <c r="N35" s="229" t="s">
        <v>14</v>
      </c>
      <c r="O35" s="230"/>
      <c r="P35" s="230"/>
      <c r="Q35" s="230"/>
      <c r="R35" s="233" t="str">
        <f>情報入力!E99</f>
        <v>一般（非会員）</v>
      </c>
      <c r="S35" s="233"/>
      <c r="T35" s="233"/>
      <c r="U35" s="234"/>
    </row>
    <row r="36" spans="2:21" ht="15.6" customHeight="1" thickBot="1" x14ac:dyDescent="0.5">
      <c r="B36" s="241"/>
      <c r="C36" s="60" t="s">
        <v>123</v>
      </c>
      <c r="D36" s="225" t="str">
        <f>IF(情報入力!D95="","",情報入力!D95)</f>
        <v>　</v>
      </c>
      <c r="E36" s="225"/>
      <c r="F36" s="225"/>
      <c r="G36" s="225"/>
      <c r="H36" s="225"/>
      <c r="I36" s="225"/>
      <c r="J36" s="225"/>
      <c r="K36" s="225"/>
      <c r="L36" s="225"/>
      <c r="M36" s="48" t="s">
        <v>150</v>
      </c>
      <c r="N36" s="231"/>
      <c r="O36" s="232"/>
      <c r="P36" s="232"/>
      <c r="Q36" s="232"/>
      <c r="R36" s="235"/>
      <c r="S36" s="235"/>
      <c r="T36" s="235"/>
      <c r="U36" s="236"/>
    </row>
    <row r="37" spans="2:21" ht="18" customHeight="1" thickTop="1" x14ac:dyDescent="0.45">
      <c r="B37" s="247" t="s">
        <v>126</v>
      </c>
      <c r="C37" s="249" t="s">
        <v>13</v>
      </c>
      <c r="D37" s="249"/>
      <c r="E37" s="250"/>
      <c r="F37" s="226" t="str">
        <f>IF(情報入力!D82=0,"",情報入力!D82)</f>
        <v/>
      </c>
      <c r="G37" s="227"/>
      <c r="H37" s="227"/>
      <c r="I37" s="227"/>
      <c r="J37" s="227"/>
      <c r="K37" s="227"/>
      <c r="L37" s="227"/>
      <c r="M37" s="227"/>
      <c r="N37" s="227"/>
      <c r="O37" s="227"/>
      <c r="P37" s="227"/>
      <c r="Q37" s="227"/>
      <c r="R37" s="227"/>
      <c r="S37" s="227"/>
      <c r="T37" s="227"/>
      <c r="U37" s="228"/>
    </row>
    <row r="38" spans="2:21" ht="18" customHeight="1" x14ac:dyDescent="0.45">
      <c r="B38" s="248"/>
      <c r="C38" s="256" t="s">
        <v>15</v>
      </c>
      <c r="D38" s="256"/>
      <c r="E38" s="257"/>
      <c r="F38" s="47" t="s">
        <v>8</v>
      </c>
      <c r="G38" s="174" t="str">
        <f>IF(情報入力!D83=0,"",情報入力!D83)</f>
        <v/>
      </c>
      <c r="H38" s="174"/>
      <c r="I38" s="174"/>
      <c r="J38" s="174"/>
      <c r="K38" s="174"/>
      <c r="L38" s="174"/>
      <c r="M38" s="174"/>
      <c r="N38" s="174"/>
      <c r="O38" s="174"/>
      <c r="P38" s="174"/>
      <c r="Q38" s="174"/>
      <c r="R38" s="174"/>
      <c r="S38" s="174"/>
      <c r="T38" s="174"/>
      <c r="U38" s="211"/>
    </row>
    <row r="39" spans="2:21" ht="18" customHeight="1" x14ac:dyDescent="0.45">
      <c r="B39" s="248"/>
      <c r="C39" s="302"/>
      <c r="D39" s="302"/>
      <c r="E39" s="301"/>
      <c r="F39" s="287" t="str">
        <f>IF(情報入力!D84="","",情報入力!D84)</f>
        <v/>
      </c>
      <c r="G39" s="287"/>
      <c r="H39" s="287"/>
      <c r="I39" s="287"/>
      <c r="J39" s="287"/>
      <c r="K39" s="287"/>
      <c r="L39" s="287"/>
      <c r="M39" s="287"/>
      <c r="N39" s="287"/>
      <c r="O39" s="287"/>
      <c r="P39" s="287"/>
      <c r="Q39" s="287"/>
      <c r="R39" s="287"/>
      <c r="S39" s="287"/>
      <c r="T39" s="288"/>
      <c r="U39" s="289"/>
    </row>
    <row r="40" spans="2:21" ht="12" customHeight="1" x14ac:dyDescent="0.45">
      <c r="B40" s="248"/>
      <c r="C40" s="309" t="s">
        <v>16</v>
      </c>
      <c r="D40" s="310"/>
      <c r="E40" s="310"/>
      <c r="F40" s="258" t="str">
        <f>IF(情報入力!D85="","",情報入力!D85)</f>
        <v/>
      </c>
      <c r="G40" s="258"/>
      <c r="H40" s="258"/>
      <c r="I40" s="258"/>
      <c r="J40" s="258"/>
      <c r="K40" s="259"/>
      <c r="L40" s="290" t="s">
        <v>2</v>
      </c>
      <c r="M40" s="291"/>
      <c r="N40" s="294" t="str">
        <f>IF(情報入力!D87="","",情報入力!D87)</f>
        <v/>
      </c>
      <c r="O40" s="294"/>
      <c r="P40" s="294"/>
      <c r="Q40" s="294"/>
      <c r="R40" s="294"/>
      <c r="S40" s="294"/>
      <c r="T40" s="294"/>
      <c r="U40" s="295"/>
    </row>
    <row r="41" spans="2:21" ht="18" customHeight="1" x14ac:dyDescent="0.45">
      <c r="B41" s="248"/>
      <c r="C41" s="311"/>
      <c r="D41" s="296"/>
      <c r="E41" s="296"/>
      <c r="F41" s="258"/>
      <c r="G41" s="258"/>
      <c r="H41" s="258"/>
      <c r="I41" s="258"/>
      <c r="J41" s="258"/>
      <c r="K41" s="259"/>
      <c r="L41" s="292" t="s">
        <v>17</v>
      </c>
      <c r="M41" s="293"/>
      <c r="N41" s="296" t="str">
        <f>IF(情報入力!D86="","",情報入力!D86)</f>
        <v/>
      </c>
      <c r="O41" s="296"/>
      <c r="P41" s="296"/>
      <c r="Q41" s="296"/>
      <c r="R41" s="296"/>
      <c r="S41" s="296"/>
      <c r="T41" s="296"/>
      <c r="U41" s="297"/>
    </row>
    <row r="42" spans="2:21" ht="16.2" customHeight="1" thickBot="1" x14ac:dyDescent="0.5">
      <c r="B42" s="248"/>
      <c r="C42" s="316" t="s">
        <v>18</v>
      </c>
      <c r="D42" s="317"/>
      <c r="E42" s="317"/>
      <c r="F42" s="312" t="str">
        <f>IF(情報入力!D88="","",情報入力!D88)</f>
        <v/>
      </c>
      <c r="G42" s="312"/>
      <c r="H42" s="312"/>
      <c r="I42" s="312"/>
      <c r="J42" s="312"/>
      <c r="K42" s="313"/>
      <c r="L42" s="314" t="s">
        <v>19</v>
      </c>
      <c r="M42" s="312"/>
      <c r="N42" s="312" t="str">
        <f>IF(情報入力!D89="","",情報入力!D89)</f>
        <v/>
      </c>
      <c r="O42" s="312"/>
      <c r="P42" s="312"/>
      <c r="Q42" s="312"/>
      <c r="R42" s="312"/>
      <c r="S42" s="312"/>
      <c r="T42" s="312"/>
      <c r="U42" s="315"/>
    </row>
    <row r="43" spans="2:21" ht="13.95" customHeight="1" x14ac:dyDescent="0.45">
      <c r="B43" s="285" t="s">
        <v>203</v>
      </c>
      <c r="C43" s="318" t="s">
        <v>23</v>
      </c>
      <c r="D43" s="319"/>
      <c r="E43" s="319"/>
      <c r="F43" s="319"/>
      <c r="G43" s="319"/>
      <c r="H43" s="319"/>
      <c r="I43" s="319"/>
      <c r="J43" s="319"/>
      <c r="K43" s="319"/>
      <c r="L43" s="320"/>
      <c r="M43" s="303" t="s">
        <v>161</v>
      </c>
      <c r="N43" s="304"/>
      <c r="O43" s="305"/>
      <c r="P43" s="286" t="s">
        <v>22</v>
      </c>
      <c r="Q43" s="298" t="s">
        <v>20</v>
      </c>
      <c r="R43" s="300"/>
      <c r="S43" s="298" t="s">
        <v>21</v>
      </c>
      <c r="T43" s="299"/>
      <c r="U43" s="300"/>
    </row>
    <row r="44" spans="2:21" ht="28.2" customHeight="1" x14ac:dyDescent="0.45">
      <c r="B44" s="286"/>
      <c r="C44" s="321"/>
      <c r="D44" s="322"/>
      <c r="E44" s="322"/>
      <c r="F44" s="322"/>
      <c r="G44" s="322"/>
      <c r="H44" s="322"/>
      <c r="I44" s="322"/>
      <c r="J44" s="322"/>
      <c r="K44" s="322"/>
      <c r="L44" s="323"/>
      <c r="M44" s="306"/>
      <c r="N44" s="307"/>
      <c r="O44" s="308"/>
      <c r="P44" s="286"/>
      <c r="Q44" s="274"/>
      <c r="R44" s="301"/>
      <c r="S44" s="274"/>
      <c r="T44" s="302"/>
      <c r="U44" s="301"/>
    </row>
    <row r="45" spans="2:21" ht="1.95" customHeight="1" x14ac:dyDescent="0.45"/>
    <row r="46" spans="2:21" ht="1.95" customHeight="1" x14ac:dyDescent="0.45"/>
    <row r="47" spans="2:21" ht="1.95" customHeight="1" x14ac:dyDescent="0.45"/>
    <row r="48" spans="2:21" ht="1.95" customHeight="1" x14ac:dyDescent="0.45"/>
    <row r="49" ht="1.95" customHeight="1" x14ac:dyDescent="0.45"/>
    <row r="50" ht="1.95" customHeight="1" x14ac:dyDescent="0.45"/>
    <row r="51" ht="1.95" customHeight="1" x14ac:dyDescent="0.45"/>
    <row r="52" ht="1.95" customHeight="1" x14ac:dyDescent="0.45"/>
    <row r="53" ht="1.95" customHeight="1" x14ac:dyDescent="0.45"/>
    <row r="54" ht="1.95" customHeight="1" x14ac:dyDescent="0.45"/>
    <row r="55" ht="1.95" customHeight="1" x14ac:dyDescent="0.45"/>
    <row r="56" ht="1.95" customHeight="1" x14ac:dyDescent="0.45"/>
    <row r="57" ht="1.95" customHeight="1" x14ac:dyDescent="0.45"/>
    <row r="58" ht="1.95" customHeight="1" x14ac:dyDescent="0.45"/>
    <row r="59" ht="1.95" customHeight="1" x14ac:dyDescent="0.45"/>
  </sheetData>
  <sheetProtection algorithmName="SHA-512" hashValue="wKy8pvsfeMVTT6qWHvTjlgA6/Xs1BomTsKYlJJ6W593yICuD/tmiiG6+iSkhFXwZqDMRDk9xLSabpvFOJmtHrg==" saltValue="NP6IWYBLnx9MFY/S6NHPMg==" spinCount="100000" sheet="1" selectLockedCells="1"/>
  <mergeCells count="125">
    <mergeCell ref="E30:U30"/>
    <mergeCell ref="C27:D30"/>
    <mergeCell ref="G10:M10"/>
    <mergeCell ref="E13:F14"/>
    <mergeCell ref="G12:M12"/>
    <mergeCell ref="N11:P12"/>
    <mergeCell ref="C25:D25"/>
    <mergeCell ref="E25:F25"/>
    <mergeCell ref="G25:M25"/>
    <mergeCell ref="N25:P26"/>
    <mergeCell ref="C26:D26"/>
    <mergeCell ref="E26:F26"/>
    <mergeCell ref="G26:M26"/>
    <mergeCell ref="E15:I15"/>
    <mergeCell ref="J15:L15"/>
    <mergeCell ref="C12:D12"/>
    <mergeCell ref="C18:D18"/>
    <mergeCell ref="E18:F18"/>
    <mergeCell ref="G18:M18"/>
    <mergeCell ref="E16:U16"/>
    <mergeCell ref="C13:D16"/>
    <mergeCell ref="E23:U23"/>
    <mergeCell ref="C20:D23"/>
    <mergeCell ref="E29:I29"/>
    <mergeCell ref="B1:L1"/>
    <mergeCell ref="B9:G9"/>
    <mergeCell ref="J9:K9"/>
    <mergeCell ref="M15:P15"/>
    <mergeCell ref="Q15:U15"/>
    <mergeCell ref="B6:U6"/>
    <mergeCell ref="N3:P3"/>
    <mergeCell ref="Q3:U3"/>
    <mergeCell ref="B2:L2"/>
    <mergeCell ref="B7:U7"/>
    <mergeCell ref="C10:F10"/>
    <mergeCell ref="G14:U14"/>
    <mergeCell ref="H13:U13"/>
    <mergeCell ref="B4:U4"/>
    <mergeCell ref="B8:G8"/>
    <mergeCell ref="H8:U8"/>
    <mergeCell ref="C11:D11"/>
    <mergeCell ref="E11:F11"/>
    <mergeCell ref="E12:F12"/>
    <mergeCell ref="G11:M11"/>
    <mergeCell ref="S1:U1"/>
    <mergeCell ref="N2:U2"/>
    <mergeCell ref="B10:B30"/>
    <mergeCell ref="Q11:S12"/>
    <mergeCell ref="B43:B44"/>
    <mergeCell ref="G38:U38"/>
    <mergeCell ref="F39:U39"/>
    <mergeCell ref="F40:K41"/>
    <mergeCell ref="L40:M40"/>
    <mergeCell ref="L41:M41"/>
    <mergeCell ref="N40:U40"/>
    <mergeCell ref="N41:U41"/>
    <mergeCell ref="S43:U43"/>
    <mergeCell ref="Q43:R43"/>
    <mergeCell ref="Q44:R44"/>
    <mergeCell ref="S44:U44"/>
    <mergeCell ref="M43:O43"/>
    <mergeCell ref="M44:O44"/>
    <mergeCell ref="C40:E41"/>
    <mergeCell ref="C38:E39"/>
    <mergeCell ref="P43:P44"/>
    <mergeCell ref="F42:K42"/>
    <mergeCell ref="L42:M42"/>
    <mergeCell ref="N42:U42"/>
    <mergeCell ref="C42:E42"/>
    <mergeCell ref="C43:L44"/>
    <mergeCell ref="J29:L29"/>
    <mergeCell ref="M29:P29"/>
    <mergeCell ref="Q29:U29"/>
    <mergeCell ref="N18:P19"/>
    <mergeCell ref="C19:D19"/>
    <mergeCell ref="E19:F19"/>
    <mergeCell ref="G19:M19"/>
    <mergeCell ref="E20:F21"/>
    <mergeCell ref="H20:U20"/>
    <mergeCell ref="G21:U21"/>
    <mergeCell ref="E22:I22"/>
    <mergeCell ref="J22:L22"/>
    <mergeCell ref="M22:P22"/>
    <mergeCell ref="Q22:U22"/>
    <mergeCell ref="Q18:S19"/>
    <mergeCell ref="Q25:S26"/>
    <mergeCell ref="D36:L36"/>
    <mergeCell ref="F37:U37"/>
    <mergeCell ref="N35:Q36"/>
    <mergeCell ref="R35:U36"/>
    <mergeCell ref="R33:T33"/>
    <mergeCell ref="B31:B36"/>
    <mergeCell ref="G32:H32"/>
    <mergeCell ref="L33:O33"/>
    <mergeCell ref="D32:F32"/>
    <mergeCell ref="K32:L32"/>
    <mergeCell ref="O32:Q32"/>
    <mergeCell ref="R32:T32"/>
    <mergeCell ref="B37:B42"/>
    <mergeCell ref="C37:E37"/>
    <mergeCell ref="D31:F31"/>
    <mergeCell ref="G31:H31"/>
    <mergeCell ref="K31:L31"/>
    <mergeCell ref="O31:Q31"/>
    <mergeCell ref="R31:T31"/>
    <mergeCell ref="C35:F35"/>
    <mergeCell ref="G35:M35"/>
    <mergeCell ref="L9:M9"/>
    <mergeCell ref="N9:Q9"/>
    <mergeCell ref="T11:U12"/>
    <mergeCell ref="T18:U19"/>
    <mergeCell ref="T25:U26"/>
    <mergeCell ref="E27:F28"/>
    <mergeCell ref="H27:U27"/>
    <mergeCell ref="G28:U28"/>
    <mergeCell ref="C17:F17"/>
    <mergeCell ref="G17:M17"/>
    <mergeCell ref="C24:F24"/>
    <mergeCell ref="G24:M24"/>
    <mergeCell ref="N10:P10"/>
    <mergeCell ref="Q10:U10"/>
    <mergeCell ref="N17:P17"/>
    <mergeCell ref="Q17:U17"/>
    <mergeCell ref="N24:P24"/>
    <mergeCell ref="Q24:U24"/>
  </mergeCells>
  <phoneticPr fontId="1"/>
  <pageMargins left="0.59055118110236227" right="0.51181102362204722"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713D2-2459-4A78-97D5-94C82CECA228}">
  <sheetPr codeName="Sheet4"/>
  <dimension ref="B2:M51"/>
  <sheetViews>
    <sheetView zoomScale="115" zoomScaleNormal="115" workbookViewId="0">
      <selection activeCell="E17" sqref="E17:M17"/>
    </sheetView>
  </sheetViews>
  <sheetFormatPr defaultRowHeight="18" x14ac:dyDescent="0.45"/>
  <cols>
    <col min="1" max="1" width="4.69921875" style="19" customWidth="1"/>
    <col min="2" max="2" width="3.19921875" style="19" bestFit="1" customWidth="1"/>
    <col min="3" max="16384" width="8.796875" style="19"/>
  </cols>
  <sheetData>
    <row r="2" spans="2:13" x14ac:dyDescent="0.45">
      <c r="C2" s="400" t="s">
        <v>173</v>
      </c>
      <c r="D2" s="401"/>
      <c r="F2" s="400" t="s">
        <v>174</v>
      </c>
      <c r="G2" s="401"/>
      <c r="I2" s="400" t="s">
        <v>175</v>
      </c>
      <c r="J2" s="401"/>
    </row>
    <row r="4" spans="2:13" ht="18.600000000000001" thickBot="1" x14ac:dyDescent="0.5">
      <c r="B4" s="65" t="s">
        <v>176</v>
      </c>
      <c r="C4" s="417" t="s">
        <v>235</v>
      </c>
      <c r="D4" s="417"/>
      <c r="E4" s="417"/>
      <c r="F4" s="417"/>
      <c r="G4" s="417"/>
      <c r="H4" s="417"/>
      <c r="I4" s="417"/>
      <c r="J4" s="417"/>
      <c r="K4" s="417"/>
      <c r="L4" s="417"/>
      <c r="M4" s="417"/>
    </row>
    <row r="5" spans="2:13" x14ac:dyDescent="0.45">
      <c r="C5" s="67"/>
      <c r="D5" s="67"/>
      <c r="E5" s="67"/>
      <c r="F5" s="67"/>
      <c r="G5" s="67"/>
      <c r="H5" s="67"/>
      <c r="I5" s="67"/>
      <c r="J5" s="67"/>
      <c r="K5" s="67"/>
      <c r="L5" s="67"/>
      <c r="M5" s="67"/>
    </row>
    <row r="6" spans="2:13" ht="18.600000000000001" thickBot="1" x14ac:dyDescent="0.5">
      <c r="B6" s="93" t="s">
        <v>282</v>
      </c>
      <c r="C6" s="420" t="s">
        <v>281</v>
      </c>
      <c r="D6" s="420"/>
      <c r="E6" s="420"/>
      <c r="F6" s="420"/>
      <c r="G6" s="420"/>
      <c r="H6" s="420"/>
      <c r="I6" s="420"/>
      <c r="J6" s="420"/>
      <c r="K6" s="420"/>
      <c r="L6" s="420"/>
      <c r="M6" s="420"/>
    </row>
    <row r="7" spans="2:13" x14ac:dyDescent="0.45">
      <c r="C7" s="421" t="s">
        <v>284</v>
      </c>
      <c r="D7" s="421"/>
      <c r="E7" s="421"/>
      <c r="F7" s="421"/>
      <c r="G7" s="421"/>
      <c r="H7" s="421"/>
      <c r="I7" s="421"/>
      <c r="J7" s="421"/>
      <c r="K7" s="421"/>
      <c r="L7" s="421"/>
      <c r="M7" s="421"/>
    </row>
    <row r="8" spans="2:13" x14ac:dyDescent="0.45">
      <c r="C8" s="67"/>
      <c r="D8" s="67"/>
      <c r="E8" s="67"/>
      <c r="F8" s="67"/>
      <c r="G8" s="67"/>
      <c r="H8" s="67"/>
      <c r="I8" s="67"/>
      <c r="J8" s="67"/>
      <c r="K8" s="67"/>
      <c r="L8" s="67"/>
      <c r="M8" s="67"/>
    </row>
    <row r="9" spans="2:13" ht="18.600000000000001" thickBot="1" x14ac:dyDescent="0.5">
      <c r="B9" s="68" t="s">
        <v>177</v>
      </c>
      <c r="C9" s="417" t="s">
        <v>190</v>
      </c>
      <c r="D9" s="417"/>
      <c r="E9" s="417"/>
      <c r="F9" s="417"/>
      <c r="G9" s="417"/>
      <c r="H9" s="417"/>
      <c r="I9" s="417"/>
      <c r="J9" s="417"/>
      <c r="K9" s="417"/>
      <c r="L9" s="417"/>
      <c r="M9" s="417"/>
    </row>
    <row r="10" spans="2:13" s="25" customFormat="1" x14ac:dyDescent="0.45">
      <c r="C10" s="419" t="s">
        <v>191</v>
      </c>
      <c r="D10" s="419"/>
      <c r="E10" s="419"/>
      <c r="F10" s="419"/>
      <c r="G10" s="419"/>
      <c r="H10" s="419"/>
      <c r="I10" s="419"/>
      <c r="J10" s="419"/>
      <c r="K10" s="419"/>
      <c r="L10" s="419"/>
      <c r="M10" s="419"/>
    </row>
    <row r="11" spans="2:13" s="25" customFormat="1" x14ac:dyDescent="0.45">
      <c r="C11" s="61"/>
      <c r="D11" s="61"/>
      <c r="E11" s="61"/>
      <c r="F11" s="61"/>
      <c r="G11" s="61"/>
      <c r="H11" s="61"/>
      <c r="I11" s="61"/>
      <c r="J11" s="61"/>
      <c r="K11" s="61"/>
      <c r="L11" s="61"/>
      <c r="M11" s="61"/>
    </row>
    <row r="12" spans="2:13" s="25" customFormat="1" x14ac:dyDescent="0.45">
      <c r="C12" s="418" t="s">
        <v>192</v>
      </c>
      <c r="D12" s="418"/>
      <c r="E12" s="95" t="s">
        <v>202</v>
      </c>
      <c r="F12" s="95"/>
      <c r="G12" s="95"/>
      <c r="H12" s="95"/>
      <c r="I12" s="95"/>
      <c r="J12" s="95"/>
      <c r="K12" s="95"/>
      <c r="L12" s="95"/>
      <c r="M12" s="95"/>
    </row>
    <row r="13" spans="2:13" s="25" customFormat="1" x14ac:dyDescent="0.45">
      <c r="C13" s="66"/>
      <c r="D13" s="66"/>
      <c r="E13" s="95" t="s">
        <v>84</v>
      </c>
      <c r="F13" s="95"/>
      <c r="G13" s="95"/>
      <c r="H13" s="95"/>
      <c r="I13" s="95"/>
      <c r="J13" s="95"/>
      <c r="K13" s="95"/>
      <c r="L13" s="95"/>
      <c r="M13" s="95"/>
    </row>
    <row r="14" spans="2:13" s="25" customFormat="1" x14ac:dyDescent="0.45">
      <c r="E14" s="166" t="s">
        <v>193</v>
      </c>
      <c r="F14" s="166"/>
      <c r="G14" s="166"/>
      <c r="H14" s="166"/>
      <c r="I14" s="166"/>
      <c r="J14" s="166"/>
      <c r="K14" s="166"/>
      <c r="L14" s="166"/>
      <c r="M14" s="166"/>
    </row>
    <row r="15" spans="2:13" s="25" customFormat="1" x14ac:dyDescent="0.45">
      <c r="K15" s="61"/>
      <c r="L15" s="61"/>
      <c r="M15" s="61"/>
    </row>
    <row r="16" spans="2:13" s="25" customFormat="1" x14ac:dyDescent="0.45">
      <c r="C16" s="418" t="s">
        <v>194</v>
      </c>
      <c r="D16" s="418"/>
      <c r="E16" s="95" t="s">
        <v>195</v>
      </c>
      <c r="F16" s="95"/>
      <c r="G16" s="95"/>
      <c r="H16" s="95"/>
      <c r="I16" s="95"/>
      <c r="J16" s="95"/>
      <c r="K16" s="95"/>
      <c r="L16" s="95"/>
      <c r="M16" s="95"/>
    </row>
    <row r="17" spans="2:13" s="25" customFormat="1" x14ac:dyDescent="0.45">
      <c r="C17" s="66"/>
      <c r="D17" s="66"/>
      <c r="E17" s="95" t="s">
        <v>196</v>
      </c>
      <c r="F17" s="95"/>
      <c r="G17" s="95"/>
      <c r="H17" s="95"/>
      <c r="I17" s="95"/>
      <c r="J17" s="95"/>
      <c r="K17" s="95"/>
      <c r="L17" s="95"/>
      <c r="M17" s="95"/>
    </row>
    <row r="18" spans="2:13" s="25" customFormat="1" x14ac:dyDescent="0.45">
      <c r="E18" s="95" t="s">
        <v>85</v>
      </c>
      <c r="F18" s="95"/>
      <c r="G18" s="95"/>
      <c r="H18" s="95"/>
      <c r="I18" s="95"/>
      <c r="J18" s="95"/>
      <c r="K18" s="95"/>
      <c r="L18" s="95"/>
      <c r="M18" s="95"/>
    </row>
    <row r="20" spans="2:13" ht="18.600000000000001" thickBot="1" x14ac:dyDescent="0.5">
      <c r="B20" s="65" t="s">
        <v>197</v>
      </c>
      <c r="C20" s="417" t="s">
        <v>178</v>
      </c>
      <c r="D20" s="417"/>
      <c r="E20" s="417"/>
      <c r="F20" s="417"/>
      <c r="G20" s="417"/>
      <c r="H20" s="417"/>
      <c r="I20" s="417"/>
      <c r="J20" s="417"/>
      <c r="K20" s="417"/>
      <c r="L20" s="417"/>
      <c r="M20" s="417"/>
    </row>
    <row r="21" spans="2:13" x14ac:dyDescent="0.45">
      <c r="C21" s="423" t="s">
        <v>179</v>
      </c>
      <c r="D21" s="423"/>
      <c r="E21" s="423"/>
      <c r="F21" s="423"/>
      <c r="G21" s="423"/>
      <c r="H21" s="423"/>
      <c r="I21" s="423"/>
      <c r="J21" s="423"/>
      <c r="K21" s="423"/>
      <c r="L21" s="423"/>
      <c r="M21" s="423"/>
    </row>
    <row r="22" spans="2:13" x14ac:dyDescent="0.45">
      <c r="C22" s="424" t="s">
        <v>180</v>
      </c>
      <c r="D22" s="424"/>
      <c r="E22" s="424"/>
      <c r="F22" s="424"/>
      <c r="G22" s="424"/>
      <c r="H22" s="424"/>
      <c r="I22" s="424"/>
      <c r="J22" s="424"/>
      <c r="K22" s="424"/>
      <c r="L22" s="424"/>
      <c r="M22" s="424"/>
    </row>
    <row r="23" spans="2:13" x14ac:dyDescent="0.45">
      <c r="C23" s="425" t="s">
        <v>181</v>
      </c>
      <c r="D23" s="425"/>
      <c r="E23" s="425"/>
      <c r="F23" s="425"/>
      <c r="G23" s="425"/>
      <c r="H23" s="425"/>
      <c r="I23" s="425"/>
      <c r="J23" s="425"/>
      <c r="K23" s="425"/>
      <c r="L23" s="425"/>
      <c r="M23" s="425"/>
    </row>
    <row r="24" spans="2:13" ht="36" customHeight="1" x14ac:dyDescent="0.45">
      <c r="C24" s="424" t="s">
        <v>182</v>
      </c>
      <c r="D24" s="424"/>
      <c r="E24" s="424"/>
      <c r="F24" s="424"/>
      <c r="G24" s="424"/>
      <c r="H24" s="424"/>
      <c r="I24" s="424"/>
      <c r="J24" s="424"/>
      <c r="K24" s="424"/>
      <c r="L24" s="424"/>
      <c r="M24" s="424"/>
    </row>
    <row r="25" spans="2:13" x14ac:dyDescent="0.45">
      <c r="C25" s="425" t="s">
        <v>183</v>
      </c>
      <c r="D25" s="425"/>
      <c r="E25" s="425"/>
      <c r="F25" s="425"/>
      <c r="G25" s="425"/>
      <c r="H25" s="425"/>
      <c r="I25" s="425"/>
      <c r="J25" s="425"/>
      <c r="K25" s="425"/>
      <c r="L25" s="425"/>
      <c r="M25" s="425"/>
    </row>
    <row r="26" spans="2:13" x14ac:dyDescent="0.45">
      <c r="C26" s="95"/>
      <c r="D26" s="95"/>
      <c r="E26" s="95"/>
      <c r="F26" s="95"/>
      <c r="G26" s="95"/>
      <c r="H26" s="95"/>
      <c r="I26" s="95"/>
      <c r="J26" s="95"/>
      <c r="K26" s="95"/>
      <c r="L26" s="95"/>
      <c r="M26" s="95"/>
    </row>
    <row r="27" spans="2:13" x14ac:dyDescent="0.45">
      <c r="C27" s="95" t="s">
        <v>275</v>
      </c>
      <c r="D27" s="95"/>
      <c r="E27" s="95"/>
      <c r="F27" s="95"/>
      <c r="G27" s="95"/>
      <c r="H27" s="95"/>
      <c r="I27" s="95"/>
      <c r="J27" s="95"/>
      <c r="K27" s="95"/>
      <c r="L27" s="95"/>
      <c r="M27" s="95"/>
    </row>
    <row r="28" spans="2:13" ht="36" customHeight="1" x14ac:dyDescent="0.45">
      <c r="C28" s="427" t="s">
        <v>276</v>
      </c>
      <c r="D28" s="428"/>
      <c r="E28" s="428"/>
      <c r="F28" s="428"/>
      <c r="G28" s="428"/>
      <c r="H28" s="428"/>
      <c r="I28" s="428"/>
      <c r="J28" s="428"/>
      <c r="K28" s="428"/>
      <c r="L28" s="428"/>
      <c r="M28" s="429"/>
    </row>
    <row r="29" spans="2:13" x14ac:dyDescent="0.45">
      <c r="C29" s="38"/>
      <c r="D29" s="38"/>
      <c r="E29" s="38"/>
      <c r="F29" s="38"/>
      <c r="G29" s="38"/>
      <c r="H29" s="38"/>
      <c r="I29" s="38"/>
      <c r="J29" s="38"/>
      <c r="K29" s="38"/>
      <c r="L29" s="38"/>
      <c r="M29" s="38"/>
    </row>
    <row r="30" spans="2:13" x14ac:dyDescent="0.45">
      <c r="B30" s="65" t="s">
        <v>217</v>
      </c>
      <c r="C30" s="426" t="s">
        <v>184</v>
      </c>
      <c r="D30" s="426"/>
      <c r="E30" s="426"/>
      <c r="F30" s="426"/>
      <c r="G30" s="426"/>
      <c r="H30" s="426"/>
      <c r="I30" s="426"/>
      <c r="J30" s="426"/>
      <c r="K30" s="426"/>
      <c r="L30" s="426"/>
      <c r="M30" s="426"/>
    </row>
    <row r="32" spans="2:13" ht="18.600000000000001" thickBot="1" x14ac:dyDescent="0.5">
      <c r="B32" s="71" t="s">
        <v>236</v>
      </c>
      <c r="C32" s="417" t="s">
        <v>237</v>
      </c>
      <c r="D32" s="417"/>
      <c r="E32" s="417"/>
      <c r="F32" s="417"/>
      <c r="G32" s="417"/>
      <c r="H32" s="417"/>
      <c r="I32" s="417"/>
      <c r="J32" s="417"/>
      <c r="K32" s="417"/>
      <c r="L32" s="417"/>
      <c r="M32" s="417"/>
    </row>
    <row r="33" spans="2:13" ht="40.799999999999997" customHeight="1" x14ac:dyDescent="0.45">
      <c r="C33" s="398" t="s">
        <v>218</v>
      </c>
      <c r="D33" s="398"/>
      <c r="E33" s="398"/>
      <c r="F33" s="398"/>
      <c r="G33" s="398"/>
      <c r="H33" s="398"/>
      <c r="I33" s="398"/>
      <c r="J33" s="398"/>
      <c r="K33" s="398"/>
      <c r="L33" s="398"/>
      <c r="M33" s="398"/>
    </row>
    <row r="34" spans="2:13" ht="27.6" customHeight="1" x14ac:dyDescent="0.45">
      <c r="C34" s="398" t="s">
        <v>219</v>
      </c>
      <c r="D34" s="398"/>
      <c r="E34" s="398"/>
      <c r="F34" s="398"/>
      <c r="G34" s="398"/>
      <c r="H34" s="398"/>
      <c r="I34" s="398"/>
      <c r="J34" s="398"/>
      <c r="K34" s="398"/>
      <c r="L34" s="398"/>
      <c r="M34" s="398"/>
    </row>
    <row r="36" spans="2:13" ht="18.600000000000001" thickBot="1" x14ac:dyDescent="0.5">
      <c r="B36" s="71" t="s">
        <v>283</v>
      </c>
      <c r="C36" s="417" t="s">
        <v>238</v>
      </c>
      <c r="D36" s="417"/>
      <c r="E36" s="417"/>
      <c r="F36" s="417"/>
      <c r="G36" s="417"/>
      <c r="H36" s="417"/>
      <c r="I36" s="417"/>
      <c r="J36" s="417"/>
      <c r="K36" s="417"/>
      <c r="L36" s="417"/>
      <c r="M36" s="417"/>
    </row>
    <row r="37" spans="2:13" ht="26.4" customHeight="1" x14ac:dyDescent="0.45">
      <c r="B37" s="86"/>
      <c r="C37" s="422" t="s">
        <v>249</v>
      </c>
      <c r="D37" s="422"/>
      <c r="E37" s="422"/>
      <c r="F37" s="422"/>
      <c r="G37" s="422"/>
      <c r="H37" s="422"/>
      <c r="I37" s="422"/>
      <c r="J37" s="422"/>
      <c r="K37" s="422"/>
      <c r="L37" s="422"/>
      <c r="M37" s="422"/>
    </row>
    <row r="38" spans="2:13" x14ac:dyDescent="0.45">
      <c r="B38" s="86"/>
      <c r="C38" s="390" t="s">
        <v>239</v>
      </c>
      <c r="D38" s="390"/>
      <c r="E38" s="390"/>
      <c r="F38" s="390"/>
      <c r="G38" s="390"/>
      <c r="H38" s="390"/>
      <c r="I38" s="390"/>
      <c r="J38" s="390"/>
      <c r="K38" s="390"/>
      <c r="L38" s="390"/>
      <c r="M38" s="390"/>
    </row>
    <row r="39" spans="2:13" x14ac:dyDescent="0.45">
      <c r="B39" s="86"/>
      <c r="C39" s="390" t="s">
        <v>240</v>
      </c>
      <c r="D39" s="390"/>
      <c r="E39" s="390"/>
      <c r="F39" s="390"/>
      <c r="G39" s="390"/>
      <c r="H39" s="390"/>
      <c r="I39" s="390"/>
      <c r="J39" s="390"/>
      <c r="K39" s="390"/>
      <c r="L39" s="390"/>
      <c r="M39" s="390"/>
    </row>
    <row r="40" spans="2:13" x14ac:dyDescent="0.45">
      <c r="B40" s="86"/>
      <c r="C40" s="391" t="s">
        <v>245</v>
      </c>
      <c r="D40" s="392"/>
      <c r="E40" s="392"/>
      <c r="F40" s="392"/>
      <c r="G40" s="392"/>
      <c r="H40" s="392"/>
      <c r="I40" s="392"/>
      <c r="J40" s="392"/>
      <c r="K40" s="392"/>
      <c r="L40" s="392"/>
      <c r="M40" s="393"/>
    </row>
    <row r="41" spans="2:13" x14ac:dyDescent="0.45">
      <c r="B41" s="86"/>
      <c r="C41" s="405" t="s">
        <v>241</v>
      </c>
      <c r="D41" s="406"/>
      <c r="E41" s="406"/>
      <c r="F41" s="406"/>
      <c r="G41" s="406"/>
      <c r="H41" s="406"/>
      <c r="I41" s="406"/>
      <c r="J41" s="406"/>
      <c r="K41" s="406"/>
      <c r="L41" s="406"/>
      <c r="M41" s="407"/>
    </row>
    <row r="42" spans="2:13" ht="26.4" customHeight="1" x14ac:dyDescent="0.45">
      <c r="B42" s="86"/>
      <c r="C42" s="394" t="s">
        <v>243</v>
      </c>
      <c r="D42" s="395"/>
      <c r="E42" s="395"/>
      <c r="F42" s="395"/>
      <c r="G42" s="395"/>
      <c r="H42" s="395"/>
      <c r="I42" s="395"/>
      <c r="J42" s="395"/>
      <c r="K42" s="395"/>
      <c r="L42" s="395"/>
      <c r="M42" s="396"/>
    </row>
    <row r="43" spans="2:13" x14ac:dyDescent="0.45">
      <c r="B43" s="86"/>
      <c r="C43" s="408" t="s">
        <v>247</v>
      </c>
      <c r="D43" s="409"/>
      <c r="E43" s="409"/>
      <c r="F43" s="409"/>
      <c r="G43" s="409"/>
      <c r="H43" s="409"/>
      <c r="I43" s="409"/>
      <c r="J43" s="409"/>
      <c r="K43" s="409"/>
      <c r="L43" s="409"/>
      <c r="M43" s="410"/>
    </row>
    <row r="44" spans="2:13" ht="79.8" customHeight="1" x14ac:dyDescent="0.45">
      <c r="B44" s="86"/>
      <c r="C44" s="411" t="s">
        <v>246</v>
      </c>
      <c r="D44" s="412"/>
      <c r="E44" s="412"/>
      <c r="F44" s="412"/>
      <c r="G44" s="412"/>
      <c r="H44" s="412"/>
      <c r="I44" s="412"/>
      <c r="J44" s="412"/>
      <c r="K44" s="412"/>
      <c r="L44" s="412"/>
      <c r="M44" s="413"/>
    </row>
    <row r="45" spans="2:13" ht="29.4" customHeight="1" x14ac:dyDescent="0.45">
      <c r="B45" s="86"/>
      <c r="C45" s="397" t="s">
        <v>244</v>
      </c>
      <c r="D45" s="398"/>
      <c r="E45" s="398"/>
      <c r="F45" s="398"/>
      <c r="G45" s="398"/>
      <c r="H45" s="398"/>
      <c r="I45" s="398"/>
      <c r="J45" s="398"/>
      <c r="K45" s="398"/>
      <c r="L45" s="398"/>
      <c r="M45" s="399"/>
    </row>
    <row r="46" spans="2:13" x14ac:dyDescent="0.45">
      <c r="B46" s="86"/>
      <c r="C46" s="402" t="s">
        <v>242</v>
      </c>
      <c r="D46" s="403"/>
      <c r="E46" s="403"/>
      <c r="F46" s="403"/>
      <c r="G46" s="403"/>
      <c r="H46" s="403"/>
      <c r="I46" s="403"/>
      <c r="J46" s="403"/>
      <c r="K46" s="403"/>
      <c r="L46" s="403"/>
      <c r="M46" s="404"/>
    </row>
    <row r="47" spans="2:13" x14ac:dyDescent="0.45">
      <c r="B47" s="86"/>
      <c r="C47" s="408" t="s">
        <v>248</v>
      </c>
      <c r="D47" s="409"/>
      <c r="E47" s="409"/>
      <c r="F47" s="409"/>
      <c r="G47" s="409"/>
      <c r="H47" s="409"/>
      <c r="I47" s="409"/>
      <c r="J47" s="409"/>
      <c r="K47" s="409"/>
      <c r="L47" s="409"/>
      <c r="M47" s="410"/>
    </row>
    <row r="48" spans="2:13" ht="259.2" customHeight="1" x14ac:dyDescent="0.45">
      <c r="B48" s="86"/>
      <c r="C48" s="414" t="s">
        <v>250</v>
      </c>
      <c r="D48" s="415"/>
      <c r="E48" s="415"/>
      <c r="F48" s="415"/>
      <c r="G48" s="415"/>
      <c r="H48" s="415"/>
      <c r="I48" s="415"/>
      <c r="J48" s="415"/>
      <c r="K48" s="415"/>
      <c r="L48" s="415"/>
      <c r="M48" s="416"/>
    </row>
    <row r="51" spans="3:10" x14ac:dyDescent="0.45">
      <c r="C51" s="400" t="s">
        <v>173</v>
      </c>
      <c r="D51" s="401"/>
      <c r="F51" s="400" t="s">
        <v>174</v>
      </c>
      <c r="G51" s="401"/>
      <c r="I51" s="400" t="s">
        <v>175</v>
      </c>
      <c r="J51" s="401"/>
    </row>
  </sheetData>
  <sheetProtection algorithmName="SHA-512" hashValue="Wjpqam4hvrNiq6Ja42Cip00nRh8G5TGpk9qn+Z9qVdOuvqwt4RQGeHdC4MAPqMLZp/Dy7dR5xlHhd2AZYOxOpQ==" saltValue="TFaVjWgr5Vm6toB3U1xSGg==" spinCount="100000" sheet="1" objects="1" scenarios="1"/>
  <mergeCells count="45">
    <mergeCell ref="C36:M36"/>
    <mergeCell ref="C37:M37"/>
    <mergeCell ref="C38:M38"/>
    <mergeCell ref="C34:M34"/>
    <mergeCell ref="C20:M20"/>
    <mergeCell ref="C21:M21"/>
    <mergeCell ref="C22:M22"/>
    <mergeCell ref="C23:M23"/>
    <mergeCell ref="C24:M24"/>
    <mergeCell ref="C25:M25"/>
    <mergeCell ref="C30:M30"/>
    <mergeCell ref="C32:M32"/>
    <mergeCell ref="C33:M33"/>
    <mergeCell ref="C26:M26"/>
    <mergeCell ref="C27:M27"/>
    <mergeCell ref="C28:M28"/>
    <mergeCell ref="C2:D2"/>
    <mergeCell ref="F2:G2"/>
    <mergeCell ref="I2:J2"/>
    <mergeCell ref="C4:M4"/>
    <mergeCell ref="C10:M10"/>
    <mergeCell ref="C6:M6"/>
    <mergeCell ref="C7:M7"/>
    <mergeCell ref="E13:M13"/>
    <mergeCell ref="E14:M14"/>
    <mergeCell ref="E17:M17"/>
    <mergeCell ref="E18:M18"/>
    <mergeCell ref="C9:M9"/>
    <mergeCell ref="C12:D12"/>
    <mergeCell ref="E12:M12"/>
    <mergeCell ref="C16:D16"/>
    <mergeCell ref="E16:M16"/>
    <mergeCell ref="C39:M39"/>
    <mergeCell ref="C40:M40"/>
    <mergeCell ref="C42:M42"/>
    <mergeCell ref="C45:M45"/>
    <mergeCell ref="C51:D51"/>
    <mergeCell ref="F51:G51"/>
    <mergeCell ref="I51:J51"/>
    <mergeCell ref="C46:M46"/>
    <mergeCell ref="C41:M41"/>
    <mergeCell ref="C43:M43"/>
    <mergeCell ref="C44:M44"/>
    <mergeCell ref="C48:M48"/>
    <mergeCell ref="C47:M47"/>
  </mergeCells>
  <phoneticPr fontId="1"/>
  <hyperlinks>
    <hyperlink ref="C2:D2" location="基本説明!A1" display="「基本説明」" xr:uid="{119F3776-A047-4F1A-B56E-DF1F1C3CCCFF}"/>
    <hyperlink ref="F2:G2" location="情報入力!A1" display="情報入力" xr:uid="{1F54FDE0-AC85-4F4D-83EF-A486CCF1A871}"/>
    <hyperlink ref="I2:J2" location="受講申込書!A1" display="受講申込書" xr:uid="{BDA0E61A-CD76-4274-9847-5DD52E906271}"/>
    <hyperlink ref="C51:D51" location="基本説明!A1" display="「基本説明」" xr:uid="{B9A25B8D-0613-4A00-A3B7-41C844EB90F2}"/>
    <hyperlink ref="F51:G51" location="情報入力!A1" display="情報入力" xr:uid="{4282BD52-47B8-4E4C-AB4F-66D356C5008C}"/>
    <hyperlink ref="I51:J51" location="受講申込書!A1" display="受講申込書" xr:uid="{96323C2C-81ED-4AB9-928C-FDB983D21A56}"/>
    <hyperlink ref="C40:M40" r:id="rId1" display="労働安全衛生規則別表第３" xr:uid="{987A40A6-8EA8-4FBF-8602-F9F20BC1FDF5}"/>
    <hyperlink ref="C47:M47" r:id="rId2" display="※「その他厚生労働大臣が定める者」とは（労働安全衛生規則別表第３下欄の規定に基づき厚生労働大臣が定める者）" xr:uid="{8DF691F3-43B3-45F8-88A6-72FA8852A4E5}"/>
    <hyperlink ref="C43:M43" r:id="rId3" display="※「厚生労働大臣が定める者を除く。」とは（労働安全衛生規則別表第３下欄の規定に基づき厚生労働大臣が定める者）" xr:uid="{432801F0-AE17-4D7C-860B-322CD093CDA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799C3-3757-4283-B8A4-BC24E1BCCEE9}">
  <sheetPr codeName="Sheet5"/>
  <dimension ref="A1:I13"/>
  <sheetViews>
    <sheetView workbookViewId="0">
      <selection activeCell="B2" sqref="B2"/>
    </sheetView>
  </sheetViews>
  <sheetFormatPr defaultRowHeight="18" x14ac:dyDescent="0.45"/>
  <cols>
    <col min="2" max="2" width="14.09765625" bestFit="1" customWidth="1"/>
    <col min="3" max="3" width="22.296875" customWidth="1"/>
    <col min="4" max="4" width="17.3984375" bestFit="1" customWidth="1"/>
    <col min="5" max="5" width="20.19921875" bestFit="1" customWidth="1"/>
    <col min="7" max="7" width="24.09765625" bestFit="1" customWidth="1"/>
  </cols>
  <sheetData>
    <row r="1" spans="1:9" x14ac:dyDescent="0.45">
      <c r="B1" s="10"/>
      <c r="C1" s="10" t="s">
        <v>227</v>
      </c>
      <c r="D1" s="10"/>
    </row>
    <row r="2" spans="1:9" x14ac:dyDescent="0.45">
      <c r="B2" s="10"/>
      <c r="C2" s="94" t="s">
        <v>228</v>
      </c>
      <c r="D2" s="10" t="s">
        <v>229</v>
      </c>
      <c r="E2" s="70" t="s">
        <v>292</v>
      </c>
    </row>
    <row r="3" spans="1:9" x14ac:dyDescent="0.45">
      <c r="A3" s="10" t="s">
        <v>230</v>
      </c>
      <c r="B3" s="10">
        <v>1</v>
      </c>
      <c r="C3" s="10" t="str">
        <f>IF(情報入力!$E$14="講習種別を選択後、受講を希望される講習を選択してください。","",情報入力!$E$14)</f>
        <v/>
      </c>
      <c r="D3" s="10" t="str">
        <f>C3&amp;B3</f>
        <v>1</v>
      </c>
      <c r="E3" t="str">
        <f>IF(情報入力!$E$14="講習種別を選択後、受講を希望される講習を選択してください。","",VLOOKUP(D3,受講料データ!$B$1:$E$31,4,FALSE))</f>
        <v/>
      </c>
      <c r="G3" s="70" t="s">
        <v>232</v>
      </c>
      <c r="I3" t="s">
        <v>289</v>
      </c>
    </row>
    <row r="4" spans="1:9" x14ac:dyDescent="0.45">
      <c r="A4" s="10" t="s">
        <v>231</v>
      </c>
      <c r="B4" s="10">
        <v>2</v>
      </c>
      <c r="C4" s="10" t="str">
        <f>IF(情報入力!$E$14="講習種別を選択後、受講を希望される講習を選択してください。","",情報入力!$E$14)</f>
        <v/>
      </c>
      <c r="D4" s="10" t="str">
        <f>C4&amp;B4</f>
        <v>2</v>
      </c>
      <c r="E4" t="str">
        <f>IF(情報入力!$E$14="講習種別を選択後、受講を希望される講習を選択してください。","",VLOOKUP(D4,受講料データ!$B$1:$E$31,4,FALSE))</f>
        <v/>
      </c>
      <c r="G4" s="70" t="s">
        <v>233</v>
      </c>
    </row>
    <row r="5" spans="1:9" x14ac:dyDescent="0.45">
      <c r="A5" s="10"/>
    </row>
    <row r="6" spans="1:9" x14ac:dyDescent="0.45">
      <c r="A6" s="10"/>
      <c r="B6" s="10"/>
      <c r="C6" s="10" t="s">
        <v>234</v>
      </c>
      <c r="D6" s="10"/>
    </row>
    <row r="7" spans="1:9" x14ac:dyDescent="0.45">
      <c r="A7" s="10"/>
      <c r="B7" s="10"/>
      <c r="C7" s="94" t="s">
        <v>228</v>
      </c>
      <c r="D7" s="10" t="s">
        <v>229</v>
      </c>
      <c r="E7" s="70" t="s">
        <v>291</v>
      </c>
    </row>
    <row r="8" spans="1:9" x14ac:dyDescent="0.45">
      <c r="A8" s="10" t="s">
        <v>230</v>
      </c>
      <c r="B8" s="10">
        <v>1</v>
      </c>
      <c r="C8" s="10" t="str">
        <f>IF(情報入力!$E$14="講習種別を選択後、受講を希望される講習を選択してください。","",情報入力!$E$14)</f>
        <v/>
      </c>
      <c r="D8" s="10" t="str">
        <f>C8&amp;B8</f>
        <v>1</v>
      </c>
      <c r="E8" t="str">
        <f>IF(情報入力!$E$14="講習種別を選択後、受講を希望される講習を選択してください。","",VLOOKUP(D8,テキスト代データ!$B$1:$E$31,4,FALSE))</f>
        <v/>
      </c>
      <c r="G8" s="70" t="s">
        <v>293</v>
      </c>
      <c r="I8" t="s">
        <v>290</v>
      </c>
    </row>
    <row r="9" spans="1:9" x14ac:dyDescent="0.45">
      <c r="A9" s="10" t="s">
        <v>231</v>
      </c>
      <c r="B9" s="10">
        <v>2</v>
      </c>
      <c r="C9" s="10" t="str">
        <f>IF(情報入力!$E$14="講習種別を選択後、受講を希望される講習を選択してください。","",情報入力!$E$14)</f>
        <v/>
      </c>
      <c r="D9" s="10" t="str">
        <f>C9&amp;B9</f>
        <v>2</v>
      </c>
      <c r="E9" t="str">
        <f>IF(情報入力!$E$14="講習種別を選択後、受講を希望される講習を選択してください。","",VLOOKUP(D9,テキスト代データ!$B$1:$E$31,4,FALSE))</f>
        <v/>
      </c>
      <c r="G9" s="70" t="s">
        <v>294</v>
      </c>
    </row>
    <row r="12" spans="1:9" x14ac:dyDescent="0.45">
      <c r="C12" t="s">
        <v>295</v>
      </c>
    </row>
    <row r="13" spans="1:9" x14ac:dyDescent="0.45">
      <c r="C13" t="s">
        <v>296</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7FB4-5135-4C66-AF93-64F2D313D095}">
  <sheetPr codeName="Sheet6"/>
  <dimension ref="A1:E18"/>
  <sheetViews>
    <sheetView workbookViewId="0">
      <selection activeCell="D2" sqref="D2"/>
    </sheetView>
  </sheetViews>
  <sheetFormatPr defaultRowHeight="18" x14ac:dyDescent="0.45"/>
  <cols>
    <col min="2" max="2" width="14.09765625" bestFit="1" customWidth="1"/>
    <col min="3" max="3" width="18.296875" bestFit="1" customWidth="1"/>
    <col min="4" max="4" width="17.3984375" bestFit="1" customWidth="1"/>
    <col min="5" max="5" width="75" bestFit="1" customWidth="1"/>
  </cols>
  <sheetData>
    <row r="1" spans="1:5" x14ac:dyDescent="0.45">
      <c r="B1" s="10"/>
      <c r="C1" s="10" t="s">
        <v>227</v>
      </c>
      <c r="D1" s="10"/>
    </row>
    <row r="2" spans="1:5" x14ac:dyDescent="0.45">
      <c r="B2" s="10" t="s">
        <v>302</v>
      </c>
      <c r="C2" s="10" t="s">
        <v>303</v>
      </c>
      <c r="D2" s="76" t="s">
        <v>304</v>
      </c>
      <c r="E2" t="s">
        <v>298</v>
      </c>
    </row>
    <row r="3" spans="1:5" x14ac:dyDescent="0.45">
      <c r="A3" s="10"/>
      <c r="B3" s="10">
        <v>1</v>
      </c>
      <c r="C3" s="10" t="str">
        <f>情報入力!$E$11</f>
        <v>講習種別の選択</v>
      </c>
      <c r="D3" s="10" t="str">
        <f>C3&amp;B3</f>
        <v>講習種別の選択1</v>
      </c>
      <c r="E3" t="str">
        <f>IFERROR(VLOOKUP(D3,講習名データ!$B$1:$E$31,3,FALSE),"")</f>
        <v>講習種別を選択後、受講を希望される講習を選択してください。</v>
      </c>
    </row>
    <row r="4" spans="1:5" x14ac:dyDescent="0.45">
      <c r="A4" s="10"/>
      <c r="B4" s="10">
        <v>2</v>
      </c>
      <c r="C4" s="10" t="str">
        <f>情報入力!$E$11</f>
        <v>講習種別の選択</v>
      </c>
      <c r="D4" s="10" t="str">
        <f t="shared" ref="D4:D10" si="0">C4&amp;B4</f>
        <v>講習種別の選択2</v>
      </c>
      <c r="E4" t="str">
        <f>IFERROR(VLOOKUP(D4,講習名データ!$B$1:$E$31,3,FALSE),"")</f>
        <v/>
      </c>
    </row>
    <row r="5" spans="1:5" x14ac:dyDescent="0.45">
      <c r="B5" s="10">
        <v>3</v>
      </c>
      <c r="C5" s="10" t="str">
        <f>情報入力!$E$11</f>
        <v>講習種別の選択</v>
      </c>
      <c r="D5" s="10" t="str">
        <f t="shared" si="0"/>
        <v>講習種別の選択3</v>
      </c>
      <c r="E5" t="str">
        <f>IFERROR(VLOOKUP(D5,講習名データ!$B$1:$E$31,3,FALSE),"")</f>
        <v/>
      </c>
    </row>
    <row r="6" spans="1:5" x14ac:dyDescent="0.45">
      <c r="B6" s="10">
        <v>4</v>
      </c>
      <c r="C6" s="10" t="str">
        <f>情報入力!$E$11</f>
        <v>講習種別の選択</v>
      </c>
      <c r="D6" s="10" t="str">
        <f t="shared" si="0"/>
        <v>講習種別の選択4</v>
      </c>
      <c r="E6" t="str">
        <f>IFERROR(VLOOKUP(D6,講習名データ!$B$1:$E$31,3,FALSE),"")</f>
        <v/>
      </c>
    </row>
    <row r="7" spans="1:5" x14ac:dyDescent="0.45">
      <c r="B7" s="10">
        <v>5</v>
      </c>
      <c r="C7" s="10" t="str">
        <f>情報入力!$E$11</f>
        <v>講習種別の選択</v>
      </c>
      <c r="D7" s="10" t="str">
        <f t="shared" si="0"/>
        <v>講習種別の選択5</v>
      </c>
      <c r="E7" t="str">
        <f>IFERROR(VLOOKUP(D7,講習名データ!$B$1:$E$31,3,FALSE),"")</f>
        <v/>
      </c>
    </row>
    <row r="8" spans="1:5" x14ac:dyDescent="0.45">
      <c r="B8" s="10">
        <v>6</v>
      </c>
      <c r="C8" s="10" t="str">
        <f>情報入力!$E$11</f>
        <v>講習種別の選択</v>
      </c>
      <c r="D8" s="10" t="str">
        <f t="shared" si="0"/>
        <v>講習種別の選択6</v>
      </c>
      <c r="E8" t="str">
        <f>IFERROR(VLOOKUP(D8,講習名データ!$B$1:$E$31,3,FALSE),"")</f>
        <v/>
      </c>
    </row>
    <row r="9" spans="1:5" x14ac:dyDescent="0.45">
      <c r="B9" s="10">
        <v>7</v>
      </c>
      <c r="C9" s="10" t="str">
        <f>情報入力!$E$11</f>
        <v>講習種別の選択</v>
      </c>
      <c r="D9" s="10" t="str">
        <f t="shared" si="0"/>
        <v>講習種別の選択7</v>
      </c>
      <c r="E9" t="str">
        <f>IFERROR(VLOOKUP(D9,講習名データ!$B$1:$E$31,3,FALSE),"")</f>
        <v/>
      </c>
    </row>
    <row r="10" spans="1:5" x14ac:dyDescent="0.45">
      <c r="B10" s="10">
        <v>8</v>
      </c>
      <c r="C10" s="10" t="str">
        <f>情報入力!$E$11</f>
        <v>講習種別の選択</v>
      </c>
      <c r="D10" s="10" t="str">
        <f t="shared" si="0"/>
        <v>講習種別の選択8</v>
      </c>
      <c r="E10" t="str">
        <f>IFERROR(VLOOKUP(D10,講習名データ!$B$1:$E$31,3,FALSE),"")</f>
        <v/>
      </c>
    </row>
    <row r="15" spans="1:5" x14ac:dyDescent="0.45">
      <c r="B15" t="s">
        <v>297</v>
      </c>
    </row>
    <row r="16" spans="1:5" x14ac:dyDescent="0.45">
      <c r="B16" t="s">
        <v>299</v>
      </c>
    </row>
    <row r="17" spans="2:2" x14ac:dyDescent="0.45">
      <c r="B17" t="s">
        <v>300</v>
      </c>
    </row>
    <row r="18" spans="2:2" x14ac:dyDescent="0.45">
      <c r="B18" t="s">
        <v>301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E19-E098-4C2B-9D25-6E49A2999912}">
  <sheetPr codeName="Sheet7"/>
  <dimension ref="B1:O33"/>
  <sheetViews>
    <sheetView workbookViewId="0">
      <selection activeCell="H1" sqref="H1"/>
    </sheetView>
  </sheetViews>
  <sheetFormatPr defaultRowHeight="18" x14ac:dyDescent="0.45"/>
  <cols>
    <col min="8" max="8" width="26.69921875" style="10" customWidth="1"/>
    <col min="10" max="10" width="14.3984375" bestFit="1" customWidth="1"/>
    <col min="14" max="14" width="31.69921875" bestFit="1" customWidth="1"/>
  </cols>
  <sheetData>
    <row r="1" spans="2:15" x14ac:dyDescent="0.45">
      <c r="B1" t="s">
        <v>263</v>
      </c>
      <c r="C1" t="s">
        <v>264</v>
      </c>
      <c r="E1" t="s">
        <v>262</v>
      </c>
      <c r="H1" s="10" t="s">
        <v>265</v>
      </c>
    </row>
    <row r="2" spans="2:15" x14ac:dyDescent="0.45">
      <c r="B2" s="1" t="s">
        <v>83</v>
      </c>
      <c r="C2" s="1" t="s">
        <v>82</v>
      </c>
      <c r="E2" s="1" t="s">
        <v>78</v>
      </c>
      <c r="H2" s="80"/>
      <c r="I2" t="s">
        <v>74</v>
      </c>
      <c r="J2" s="1" t="s">
        <v>256</v>
      </c>
      <c r="L2" s="1" t="s">
        <v>74</v>
      </c>
      <c r="N2" s="1" t="s">
        <v>147</v>
      </c>
    </row>
    <row r="3" spans="2:15" x14ac:dyDescent="0.45">
      <c r="B3" s="2" t="s">
        <v>28</v>
      </c>
      <c r="C3" s="2" t="s">
        <v>40</v>
      </c>
      <c r="E3" s="2" t="s">
        <v>79</v>
      </c>
      <c r="H3" s="81" t="s">
        <v>220</v>
      </c>
      <c r="J3" s="2" t="s">
        <v>257</v>
      </c>
      <c r="L3" s="2" t="s">
        <v>98</v>
      </c>
      <c r="N3" s="2" t="s">
        <v>102</v>
      </c>
    </row>
    <row r="4" spans="2:15" x14ac:dyDescent="0.45">
      <c r="B4" s="2" t="s">
        <v>29</v>
      </c>
      <c r="C4" s="2" t="s">
        <v>41</v>
      </c>
      <c r="E4" s="3" t="s">
        <v>80</v>
      </c>
      <c r="H4" s="82" t="s">
        <v>221</v>
      </c>
      <c r="J4" s="2" t="s">
        <v>258</v>
      </c>
      <c r="L4" s="3" t="s">
        <v>99</v>
      </c>
      <c r="N4" s="2" t="s">
        <v>103</v>
      </c>
    </row>
    <row r="5" spans="2:15" x14ac:dyDescent="0.45">
      <c r="B5" s="2" t="s">
        <v>30</v>
      </c>
      <c r="C5" s="2" t="s">
        <v>42</v>
      </c>
      <c r="H5" s="82" t="s">
        <v>222</v>
      </c>
      <c r="J5" s="3" t="s">
        <v>259</v>
      </c>
      <c r="N5" s="3" t="s">
        <v>104</v>
      </c>
    </row>
    <row r="6" spans="2:15" x14ac:dyDescent="0.45">
      <c r="B6" s="2" t="s">
        <v>31</v>
      </c>
      <c r="C6" s="2" t="s">
        <v>43</v>
      </c>
      <c r="E6" t="s">
        <v>268</v>
      </c>
      <c r="H6" s="82" t="s">
        <v>223</v>
      </c>
    </row>
    <row r="7" spans="2:15" x14ac:dyDescent="0.45">
      <c r="B7" s="2" t="s">
        <v>32</v>
      </c>
      <c r="C7" s="2" t="s">
        <v>44</v>
      </c>
      <c r="E7" s="1"/>
      <c r="H7" s="82" t="s">
        <v>224</v>
      </c>
      <c r="N7" s="4" t="s">
        <v>147</v>
      </c>
      <c r="O7" s="5" t="s">
        <v>74</v>
      </c>
    </row>
    <row r="8" spans="2:15" x14ac:dyDescent="0.45">
      <c r="B8" s="2" t="s">
        <v>33</v>
      </c>
      <c r="C8" s="2" t="s">
        <v>45</v>
      </c>
      <c r="E8" s="2" t="str">
        <f>IF(情報入力!E14="小型車両系建設機械（整地・運搬・積込み用及び掘削用）の運転業務に係る特別教育","Aコース",IF(情報入力!E14="ローラー（締固め用建設機械）の運転業務に係る特別教育)","Aコース",IF(情報入力!E14="巻上げ機（ウインチ）の運転業務に係る特別教育","Aコース","")))</f>
        <v/>
      </c>
      <c r="H8" s="82" t="s">
        <v>225</v>
      </c>
      <c r="N8" s="6" t="s">
        <v>102</v>
      </c>
      <c r="O8" s="7" t="s">
        <v>134</v>
      </c>
    </row>
    <row r="9" spans="2:15" x14ac:dyDescent="0.45">
      <c r="B9" s="2" t="s">
        <v>34</v>
      </c>
      <c r="C9" s="2" t="s">
        <v>46</v>
      </c>
      <c r="E9" s="3" t="str">
        <f>IF(情報入力!E14="小型車両系建設機械（整地・運搬・積込み用及び掘削用）の運転業務に係る特別教育","Bコース",IF(情報入力!E14="ローラー（締固め用建設機械）の運転業務に係る特別教育)","Bコース",IF(情報入力!E14="巻上げ機（ウインチ）の運転業務に係る特別教育","Bコース","")))</f>
        <v/>
      </c>
      <c r="H9" s="82" t="s">
        <v>226</v>
      </c>
      <c r="N9" s="6" t="s">
        <v>103</v>
      </c>
      <c r="O9" s="7">
        <f>情報入力!D82</f>
        <v>0</v>
      </c>
    </row>
    <row r="10" spans="2:15" x14ac:dyDescent="0.45">
      <c r="B10" s="2" t="s">
        <v>35</v>
      </c>
      <c r="C10" s="2" t="s">
        <v>47</v>
      </c>
      <c r="H10" s="83" t="s">
        <v>204</v>
      </c>
      <c r="N10" s="8" t="s">
        <v>104</v>
      </c>
      <c r="O10" s="9" t="s">
        <v>148</v>
      </c>
    </row>
    <row r="11" spans="2:15" x14ac:dyDescent="0.45">
      <c r="B11" s="2" t="s">
        <v>36</v>
      </c>
      <c r="C11" s="2" t="s">
        <v>48</v>
      </c>
      <c r="H11" s="83" t="s">
        <v>205</v>
      </c>
    </row>
    <row r="12" spans="2:15" x14ac:dyDescent="0.45">
      <c r="B12" s="2" t="s">
        <v>37</v>
      </c>
      <c r="C12" s="2" t="s">
        <v>49</v>
      </c>
      <c r="H12" s="83" t="s">
        <v>206</v>
      </c>
    </row>
    <row r="13" spans="2:15" x14ac:dyDescent="0.45">
      <c r="B13" s="2" t="s">
        <v>38</v>
      </c>
      <c r="C13" s="2" t="s">
        <v>50</v>
      </c>
      <c r="H13" s="83" t="s">
        <v>207</v>
      </c>
      <c r="I13" s="79"/>
      <c r="J13" s="79"/>
    </row>
    <row r="14" spans="2:15" x14ac:dyDescent="0.45">
      <c r="B14" s="3" t="s">
        <v>39</v>
      </c>
      <c r="C14" s="2" t="s">
        <v>51</v>
      </c>
      <c r="H14" s="83" t="s">
        <v>208</v>
      </c>
    </row>
    <row r="15" spans="2:15" x14ac:dyDescent="0.45">
      <c r="C15" s="2" t="s">
        <v>52</v>
      </c>
      <c r="H15" s="83" t="s">
        <v>209</v>
      </c>
      <c r="I15" s="79"/>
      <c r="J15" s="79"/>
    </row>
    <row r="16" spans="2:15" x14ac:dyDescent="0.45">
      <c r="C16" s="2" t="s">
        <v>53</v>
      </c>
      <c r="H16" s="80" t="s">
        <v>252</v>
      </c>
    </row>
    <row r="17" spans="3:10" x14ac:dyDescent="0.45">
      <c r="C17" s="2" t="s">
        <v>54</v>
      </c>
      <c r="H17" s="80" t="s">
        <v>287</v>
      </c>
      <c r="I17" s="79"/>
      <c r="J17" s="79"/>
    </row>
    <row r="18" spans="3:10" x14ac:dyDescent="0.45">
      <c r="C18" s="2" t="s">
        <v>55</v>
      </c>
    </row>
    <row r="19" spans="3:10" x14ac:dyDescent="0.45">
      <c r="C19" s="2" t="s">
        <v>56</v>
      </c>
      <c r="I19" s="79"/>
      <c r="J19" s="79"/>
    </row>
    <row r="20" spans="3:10" x14ac:dyDescent="0.45">
      <c r="C20" s="2" t="s">
        <v>57</v>
      </c>
    </row>
    <row r="21" spans="3:10" x14ac:dyDescent="0.45">
      <c r="C21" s="2" t="s">
        <v>58</v>
      </c>
      <c r="I21" s="79"/>
      <c r="J21" s="79"/>
    </row>
    <row r="22" spans="3:10" x14ac:dyDescent="0.45">
      <c r="C22" s="2" t="s">
        <v>59</v>
      </c>
    </row>
    <row r="23" spans="3:10" x14ac:dyDescent="0.45">
      <c r="C23" s="2" t="s">
        <v>60</v>
      </c>
      <c r="I23" s="79"/>
      <c r="J23" s="79"/>
    </row>
    <row r="24" spans="3:10" x14ac:dyDescent="0.45">
      <c r="C24" s="2" t="s">
        <v>61</v>
      </c>
    </row>
    <row r="25" spans="3:10" x14ac:dyDescent="0.45">
      <c r="C25" s="2" t="s">
        <v>62</v>
      </c>
    </row>
    <row r="26" spans="3:10" x14ac:dyDescent="0.45">
      <c r="C26" s="2" t="s">
        <v>63</v>
      </c>
    </row>
    <row r="27" spans="3:10" x14ac:dyDescent="0.45">
      <c r="C27" s="2" t="s">
        <v>64</v>
      </c>
    </row>
    <row r="28" spans="3:10" x14ac:dyDescent="0.45">
      <c r="C28" s="2" t="s">
        <v>65</v>
      </c>
    </row>
    <row r="29" spans="3:10" x14ac:dyDescent="0.45">
      <c r="C29" s="2" t="s">
        <v>66</v>
      </c>
    </row>
    <row r="30" spans="3:10" x14ac:dyDescent="0.45">
      <c r="C30" s="2" t="s">
        <v>67</v>
      </c>
    </row>
    <row r="31" spans="3:10" x14ac:dyDescent="0.45">
      <c r="C31" s="2" t="s">
        <v>68</v>
      </c>
    </row>
    <row r="32" spans="3:10" x14ac:dyDescent="0.45">
      <c r="C32" s="2" t="s">
        <v>69</v>
      </c>
    </row>
    <row r="33" spans="3:3" x14ac:dyDescent="0.45">
      <c r="C33" s="3" t="s">
        <v>70</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4C53A-E362-4AE4-AD29-B6C2B97F6603}">
  <sheetPr codeName="Sheet8"/>
  <dimension ref="B1:F31"/>
  <sheetViews>
    <sheetView topLeftCell="B1" workbookViewId="0">
      <selection activeCell="C2" sqref="C2"/>
    </sheetView>
  </sheetViews>
  <sheetFormatPr defaultRowHeight="18" x14ac:dyDescent="0.45"/>
  <cols>
    <col min="2" max="2" width="33.09765625" style="10" bestFit="1" customWidth="1"/>
    <col min="3" max="3" width="33.8984375" style="10" bestFit="1" customWidth="1"/>
    <col min="4" max="4" width="75" bestFit="1" customWidth="1"/>
  </cols>
  <sheetData>
    <row r="1" spans="2:6" x14ac:dyDescent="0.45">
      <c r="B1" s="76" t="s">
        <v>215</v>
      </c>
      <c r="C1" s="77" t="s">
        <v>305</v>
      </c>
      <c r="D1" s="72" t="s">
        <v>210</v>
      </c>
      <c r="E1" t="s">
        <v>215</v>
      </c>
    </row>
    <row r="2" spans="2:6" ht="18.600000000000001" customHeight="1" x14ac:dyDescent="0.45">
      <c r="B2" s="10" t="str">
        <f t="shared" ref="B2:B31" si="0">C2&amp;E2</f>
        <v>講習種別の選択1</v>
      </c>
      <c r="C2" s="84" t="s">
        <v>260</v>
      </c>
      <c r="D2" s="80" t="s">
        <v>261</v>
      </c>
      <c r="E2" s="75">
        <f>COUNTIF(C1:C2,C2)</f>
        <v>1</v>
      </c>
    </row>
    <row r="3" spans="2:6" x14ac:dyDescent="0.45">
      <c r="B3" s="10" t="str">
        <f t="shared" si="0"/>
        <v>特別教育1</v>
      </c>
      <c r="C3" s="78" t="s">
        <v>253</v>
      </c>
      <c r="D3" s="81" t="s">
        <v>220</v>
      </c>
      <c r="E3" s="75">
        <f>COUNTIF(C$2:C3,C3)</f>
        <v>1</v>
      </c>
    </row>
    <row r="4" spans="2:6" ht="18.600000000000001" customHeight="1" x14ac:dyDescent="0.45">
      <c r="B4" s="10" t="str">
        <f t="shared" si="0"/>
        <v>特別教育2</v>
      </c>
      <c r="C4" s="78" t="s">
        <v>253</v>
      </c>
      <c r="D4" s="82" t="s">
        <v>221</v>
      </c>
      <c r="E4" s="75">
        <f>COUNTIF(C$2:C4,C4)</f>
        <v>2</v>
      </c>
    </row>
    <row r="5" spans="2:6" x14ac:dyDescent="0.45">
      <c r="B5" s="10" t="str">
        <f t="shared" si="0"/>
        <v>特別教育3</v>
      </c>
      <c r="C5" s="78" t="s">
        <v>253</v>
      </c>
      <c r="D5" s="82" t="s">
        <v>222</v>
      </c>
      <c r="E5" s="75">
        <f>COUNTIF(C$2:C5,C5)</f>
        <v>3</v>
      </c>
    </row>
    <row r="6" spans="2:6" ht="18.600000000000001" customHeight="1" x14ac:dyDescent="0.45">
      <c r="B6" s="10" t="str">
        <f t="shared" si="0"/>
        <v>特別教育4</v>
      </c>
      <c r="C6" s="78" t="s">
        <v>253</v>
      </c>
      <c r="D6" s="82" t="s">
        <v>223</v>
      </c>
      <c r="E6" s="75">
        <f>COUNTIF(C$2:C6,C6)</f>
        <v>4</v>
      </c>
    </row>
    <row r="7" spans="2:6" x14ac:dyDescent="0.45">
      <c r="B7" s="10" t="str">
        <f t="shared" si="0"/>
        <v>特別教育5</v>
      </c>
      <c r="C7" s="78" t="s">
        <v>253</v>
      </c>
      <c r="D7" s="82" t="s">
        <v>224</v>
      </c>
      <c r="E7" s="75">
        <f>COUNTIF(C$2:C7,C7)</f>
        <v>5</v>
      </c>
    </row>
    <row r="8" spans="2:6" ht="18.600000000000001" customHeight="1" x14ac:dyDescent="0.45">
      <c r="B8" s="10" t="str">
        <f t="shared" si="0"/>
        <v>特別教育6</v>
      </c>
      <c r="C8" s="78" t="s">
        <v>253</v>
      </c>
      <c r="D8" s="82" t="s">
        <v>225</v>
      </c>
      <c r="E8" s="75">
        <f>COUNTIF(C$2:C8,C8)</f>
        <v>6</v>
      </c>
    </row>
    <row r="9" spans="2:6" x14ac:dyDescent="0.45">
      <c r="B9" s="10" t="str">
        <f t="shared" si="0"/>
        <v>特別教育7</v>
      </c>
      <c r="C9" s="78" t="s">
        <v>253</v>
      </c>
      <c r="D9" s="82" t="s">
        <v>226</v>
      </c>
      <c r="E9" s="75">
        <f>COUNTIF(C$2:C9,C9)</f>
        <v>7</v>
      </c>
    </row>
    <row r="10" spans="2:6" ht="18.600000000000001" customHeight="1" x14ac:dyDescent="0.45">
      <c r="B10" s="10" t="str">
        <f t="shared" si="0"/>
        <v>能力向上教育1</v>
      </c>
      <c r="C10" s="78" t="s">
        <v>254</v>
      </c>
      <c r="D10" s="83" t="s">
        <v>204</v>
      </c>
      <c r="E10" s="75">
        <f>COUNTIF(C$2:C10,C10)</f>
        <v>1</v>
      </c>
    </row>
    <row r="11" spans="2:6" x14ac:dyDescent="0.45">
      <c r="B11" s="10" t="str">
        <f t="shared" si="0"/>
        <v>安全衛生教育1</v>
      </c>
      <c r="C11" s="78" t="s">
        <v>255</v>
      </c>
      <c r="D11" s="83" t="s">
        <v>205</v>
      </c>
      <c r="E11" s="75">
        <f>COUNTIF(C$2:C11,C11)</f>
        <v>1</v>
      </c>
    </row>
    <row r="12" spans="2:6" ht="18.600000000000001" customHeight="1" x14ac:dyDescent="0.45">
      <c r="B12" s="10" t="str">
        <f t="shared" si="0"/>
        <v>安全衛生教育2</v>
      </c>
      <c r="C12" s="78" t="s">
        <v>255</v>
      </c>
      <c r="D12" s="83" t="s">
        <v>206</v>
      </c>
      <c r="E12" s="75">
        <f>COUNTIF(C$2:C12,C12)</f>
        <v>2</v>
      </c>
    </row>
    <row r="13" spans="2:6" x14ac:dyDescent="0.45">
      <c r="B13" s="10" t="str">
        <f t="shared" si="0"/>
        <v>安全衛生教育3</v>
      </c>
      <c r="C13" s="78" t="s">
        <v>255</v>
      </c>
      <c r="D13" s="83" t="s">
        <v>208</v>
      </c>
      <c r="E13" s="75">
        <f>COUNTIF(C$2:C13,C13)</f>
        <v>3</v>
      </c>
    </row>
    <row r="14" spans="2:6" x14ac:dyDescent="0.45">
      <c r="B14" s="10" t="str">
        <f t="shared" si="0"/>
        <v>安全衛生教育4</v>
      </c>
      <c r="C14" s="78" t="s">
        <v>255</v>
      </c>
      <c r="D14" s="83" t="s">
        <v>209</v>
      </c>
      <c r="E14" s="75">
        <f>COUNTIF(C$2:C14,C14)</f>
        <v>4</v>
      </c>
    </row>
    <row r="15" spans="2:6" x14ac:dyDescent="0.45">
      <c r="B15" s="10" t="str">
        <f t="shared" si="0"/>
        <v>安全衛生教育5</v>
      </c>
      <c r="C15" s="78" t="s">
        <v>255</v>
      </c>
      <c r="D15" s="83" t="s">
        <v>207</v>
      </c>
      <c r="E15" s="75">
        <f>COUNTIF(C$2:C15,C15)</f>
        <v>5</v>
      </c>
    </row>
    <row r="16" spans="2:6" x14ac:dyDescent="0.45">
      <c r="B16" s="10" t="str">
        <f t="shared" si="0"/>
        <v>能力向上教育2</v>
      </c>
      <c r="C16" s="78" t="s">
        <v>254</v>
      </c>
      <c r="D16" s="80" t="s">
        <v>252</v>
      </c>
      <c r="E16" s="75">
        <f>COUNTIF(C$2:C16,C16)</f>
        <v>2</v>
      </c>
      <c r="F16" s="75"/>
    </row>
    <row r="17" spans="2:6" x14ac:dyDescent="0.45">
      <c r="B17" s="10" t="str">
        <f t="shared" si="0"/>
        <v>安全衛生教育6</v>
      </c>
      <c r="C17" s="78" t="s">
        <v>255</v>
      </c>
      <c r="D17" s="83" t="s">
        <v>288</v>
      </c>
      <c r="E17" s="75">
        <f>COUNTIF(C$2:C17,C17)</f>
        <v>6</v>
      </c>
      <c r="F17" s="75"/>
    </row>
    <row r="18" spans="2:6" x14ac:dyDescent="0.45">
      <c r="B18" s="10" t="str">
        <f t="shared" si="0"/>
        <v>0</v>
      </c>
      <c r="C18" s="78"/>
      <c r="D18" s="72"/>
      <c r="E18" s="75">
        <f>COUNTIF(C$2:C18,C18)</f>
        <v>0</v>
      </c>
      <c r="F18" s="75"/>
    </row>
    <row r="19" spans="2:6" x14ac:dyDescent="0.45">
      <c r="B19" s="10" t="str">
        <f t="shared" si="0"/>
        <v>0</v>
      </c>
      <c r="C19" s="78"/>
      <c r="D19" s="72"/>
      <c r="E19" s="75">
        <f>COUNTIF(C$2:C19,C19)</f>
        <v>0</v>
      </c>
      <c r="F19" s="75"/>
    </row>
    <row r="20" spans="2:6" x14ac:dyDescent="0.45">
      <c r="B20" s="10" t="str">
        <f t="shared" si="0"/>
        <v>0</v>
      </c>
      <c r="C20" s="78"/>
      <c r="D20" s="72"/>
      <c r="E20" s="75">
        <f>COUNTIF(C$2:C20,C20)</f>
        <v>0</v>
      </c>
      <c r="F20" s="75"/>
    </row>
    <row r="21" spans="2:6" x14ac:dyDescent="0.45">
      <c r="B21" s="10" t="str">
        <f t="shared" si="0"/>
        <v>0</v>
      </c>
      <c r="C21" s="78"/>
      <c r="D21" s="72"/>
      <c r="E21" s="75">
        <f>COUNTIF(C$2:C21,C21)</f>
        <v>0</v>
      </c>
      <c r="F21" s="75"/>
    </row>
    <row r="22" spans="2:6" x14ac:dyDescent="0.45">
      <c r="B22" s="10" t="str">
        <f t="shared" si="0"/>
        <v>0</v>
      </c>
      <c r="C22" s="78"/>
      <c r="D22" s="72"/>
      <c r="E22" s="75">
        <f>COUNTIF(C$2:C22,C22)</f>
        <v>0</v>
      </c>
      <c r="F22" s="75"/>
    </row>
    <row r="23" spans="2:6" x14ac:dyDescent="0.45">
      <c r="B23" s="10" t="str">
        <f t="shared" si="0"/>
        <v>0</v>
      </c>
      <c r="C23" s="78"/>
      <c r="D23" s="72"/>
      <c r="E23" s="75">
        <f>COUNTIF(C$2:C23,C23)</f>
        <v>0</v>
      </c>
      <c r="F23" s="75"/>
    </row>
    <row r="24" spans="2:6" x14ac:dyDescent="0.45">
      <c r="B24" s="10" t="str">
        <f t="shared" si="0"/>
        <v>0</v>
      </c>
      <c r="C24" s="78"/>
      <c r="D24" s="72"/>
      <c r="E24" s="75">
        <f>COUNTIF(C$2:C24,C24)</f>
        <v>0</v>
      </c>
      <c r="F24" s="75"/>
    </row>
    <row r="25" spans="2:6" x14ac:dyDescent="0.45">
      <c r="B25" s="10" t="str">
        <f t="shared" si="0"/>
        <v>0</v>
      </c>
      <c r="C25" s="78"/>
      <c r="D25" s="72"/>
      <c r="E25" s="75">
        <f>COUNTIF(C$2:C25,C25)</f>
        <v>0</v>
      </c>
      <c r="F25" s="75"/>
    </row>
    <row r="26" spans="2:6" x14ac:dyDescent="0.45">
      <c r="B26" s="10" t="str">
        <f t="shared" si="0"/>
        <v>0</v>
      </c>
      <c r="C26" s="78"/>
      <c r="D26" s="72"/>
      <c r="E26" s="75">
        <f>COUNTIF(C$2:C26,C26)</f>
        <v>0</v>
      </c>
      <c r="F26" s="75"/>
    </row>
    <row r="27" spans="2:6" x14ac:dyDescent="0.45">
      <c r="B27" s="10" t="str">
        <f t="shared" si="0"/>
        <v>0</v>
      </c>
      <c r="C27" s="78"/>
      <c r="D27" s="72"/>
      <c r="E27" s="75">
        <f>COUNTIF(C$2:C27,C27)</f>
        <v>0</v>
      </c>
      <c r="F27" s="75"/>
    </row>
    <row r="28" spans="2:6" x14ac:dyDescent="0.45">
      <c r="B28" s="10" t="str">
        <f t="shared" si="0"/>
        <v>0</v>
      </c>
      <c r="C28" s="77"/>
      <c r="D28" s="72"/>
      <c r="E28" s="75">
        <f>COUNTIF(C$2:C28,C28)</f>
        <v>0</v>
      </c>
    </row>
    <row r="29" spans="2:6" x14ac:dyDescent="0.45">
      <c r="B29" s="10" t="str">
        <f t="shared" si="0"/>
        <v>0</v>
      </c>
      <c r="C29" s="77"/>
      <c r="D29" s="72"/>
      <c r="E29" s="75">
        <f>COUNTIF(C$2:C29,C29)</f>
        <v>0</v>
      </c>
    </row>
    <row r="30" spans="2:6" x14ac:dyDescent="0.45">
      <c r="B30" s="10" t="str">
        <f t="shared" si="0"/>
        <v>0</v>
      </c>
      <c r="C30" s="77"/>
      <c r="D30" s="72"/>
      <c r="E30" s="75">
        <f>COUNTIF(C$2:C30,C30)</f>
        <v>0</v>
      </c>
    </row>
    <row r="31" spans="2:6" x14ac:dyDescent="0.45">
      <c r="B31" s="10" t="str">
        <f t="shared" si="0"/>
        <v>0</v>
      </c>
      <c r="C31" s="77"/>
      <c r="D31" s="72"/>
      <c r="E31" s="75">
        <f>COUNTIF(C$2:C31,C31)</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1B2A-C88E-4C5F-AFAE-B90E363AD695}">
  <sheetPr codeName="Sheet9"/>
  <dimension ref="B1:G31"/>
  <sheetViews>
    <sheetView workbookViewId="0">
      <selection activeCell="B2" sqref="B2"/>
    </sheetView>
  </sheetViews>
  <sheetFormatPr defaultRowHeight="18" x14ac:dyDescent="0.45"/>
  <cols>
    <col min="2" max="2" width="33.09765625" style="10" bestFit="1" customWidth="1"/>
    <col min="3" max="3" width="33.8984375" style="10" bestFit="1" customWidth="1"/>
    <col min="4" max="4" width="14.3984375" bestFit="1" customWidth="1"/>
  </cols>
  <sheetData>
    <row r="1" spans="2:7" x14ac:dyDescent="0.45">
      <c r="B1" s="76" t="s">
        <v>215</v>
      </c>
      <c r="C1" s="77" t="s">
        <v>210</v>
      </c>
      <c r="D1" s="72" t="s">
        <v>214</v>
      </c>
      <c r="E1" s="73" t="s">
        <v>211</v>
      </c>
      <c r="F1" t="s">
        <v>215</v>
      </c>
    </row>
    <row r="2" spans="2:7" ht="18.600000000000001" customHeight="1" x14ac:dyDescent="0.45">
      <c r="B2" s="10" t="str">
        <f t="shared" ref="B2:B15" si="0">C2&amp;F2</f>
        <v>小型車両系建設機械（整地・運搬・積込み用及び掘削用）の運転業務に係る特別教育1</v>
      </c>
      <c r="C2" s="84" t="s">
        <v>220</v>
      </c>
      <c r="D2" s="72" t="s">
        <v>98</v>
      </c>
      <c r="E2" s="73">
        <v>16720</v>
      </c>
      <c r="F2" s="75">
        <f t="shared" ref="F2:F16" si="1">COUNTIF(C1:C2,C2)</f>
        <v>1</v>
      </c>
    </row>
    <row r="3" spans="2:7" x14ac:dyDescent="0.45">
      <c r="B3" s="10" t="str">
        <f t="shared" si="0"/>
        <v>小型車両系建設機械（整地・運搬・積込み用及び掘削用）の運転業務に係る特別教育2</v>
      </c>
      <c r="C3" s="84" t="s">
        <v>220</v>
      </c>
      <c r="D3" s="72" t="s">
        <v>99</v>
      </c>
      <c r="E3" s="73">
        <v>19855</v>
      </c>
      <c r="F3" s="75">
        <f t="shared" si="1"/>
        <v>2</v>
      </c>
    </row>
    <row r="4" spans="2:7" ht="18.600000000000001" customHeight="1" x14ac:dyDescent="0.45">
      <c r="B4" s="10" t="str">
        <f t="shared" si="0"/>
        <v>ローラー（締固め用建設機械）の運転業務に係る特別教育1</v>
      </c>
      <c r="C4" s="78" t="s">
        <v>221</v>
      </c>
      <c r="D4" s="72" t="s">
        <v>98</v>
      </c>
      <c r="E4" s="73">
        <v>16390</v>
      </c>
      <c r="F4" s="75">
        <f t="shared" si="1"/>
        <v>1</v>
      </c>
    </row>
    <row r="5" spans="2:7" x14ac:dyDescent="0.45">
      <c r="B5" s="10" t="str">
        <f t="shared" si="0"/>
        <v>ローラー（締固め用建設機械）の運転業務に係る特別教育2</v>
      </c>
      <c r="C5" s="78" t="s">
        <v>221</v>
      </c>
      <c r="D5" s="72" t="s">
        <v>99</v>
      </c>
      <c r="E5" s="73">
        <v>18260</v>
      </c>
      <c r="F5" s="75">
        <f t="shared" si="1"/>
        <v>2</v>
      </c>
    </row>
    <row r="6" spans="2:7" ht="18.600000000000001" customHeight="1" x14ac:dyDescent="0.45">
      <c r="B6" s="10" t="str">
        <f t="shared" si="0"/>
        <v>巻上げ機（ウインチ）の運転業務に係る特別教育1</v>
      </c>
      <c r="C6" s="78" t="s">
        <v>222</v>
      </c>
      <c r="D6" s="72" t="s">
        <v>98</v>
      </c>
      <c r="E6" s="73">
        <v>11715</v>
      </c>
      <c r="F6" s="75">
        <f t="shared" si="1"/>
        <v>1</v>
      </c>
    </row>
    <row r="7" spans="2:7" x14ac:dyDescent="0.45">
      <c r="B7" s="10" t="str">
        <f t="shared" si="0"/>
        <v>巻上げ機（ウインチ）の運転業務に係る特別教育2</v>
      </c>
      <c r="C7" s="78" t="s">
        <v>222</v>
      </c>
      <c r="D7" s="72" t="s">
        <v>99</v>
      </c>
      <c r="E7" s="73">
        <v>14190</v>
      </c>
      <c r="F7" s="75">
        <f t="shared" si="1"/>
        <v>2</v>
      </c>
    </row>
    <row r="8" spans="2:7" ht="18.600000000000001" customHeight="1" x14ac:dyDescent="0.45">
      <c r="B8" s="10" t="str">
        <f t="shared" si="0"/>
        <v>足場の組立て等の業務に係る特別教育1</v>
      </c>
      <c r="C8" s="78" t="s">
        <v>223</v>
      </c>
      <c r="D8" s="72" t="s">
        <v>98</v>
      </c>
      <c r="E8" s="73">
        <v>7755</v>
      </c>
      <c r="F8" s="75">
        <f t="shared" si="1"/>
        <v>1</v>
      </c>
    </row>
    <row r="9" spans="2:7" x14ac:dyDescent="0.45">
      <c r="B9" s="10" t="str">
        <f t="shared" si="0"/>
        <v>足場の組立て等の業務に係る特別教育2</v>
      </c>
      <c r="C9" s="78" t="s">
        <v>223</v>
      </c>
      <c r="D9" s="72" t="s">
        <v>99</v>
      </c>
      <c r="E9" s="73">
        <v>8415</v>
      </c>
      <c r="F9" s="75">
        <f t="shared" si="1"/>
        <v>2</v>
      </c>
    </row>
    <row r="10" spans="2:7" ht="18.600000000000001" customHeight="1" x14ac:dyDescent="0.45">
      <c r="B10" s="10" t="str">
        <f t="shared" si="0"/>
        <v>ロープ高所作業に係る業務に係る特別教育1</v>
      </c>
      <c r="C10" s="78" t="s">
        <v>224</v>
      </c>
      <c r="D10" s="72" t="s">
        <v>98</v>
      </c>
      <c r="E10" s="73">
        <v>18700</v>
      </c>
      <c r="F10" s="75">
        <f t="shared" si="1"/>
        <v>1</v>
      </c>
    </row>
    <row r="11" spans="2:7" x14ac:dyDescent="0.45">
      <c r="B11" s="10" t="str">
        <f t="shared" si="0"/>
        <v>ロープ高所作業に係る業務に係る特別教育2</v>
      </c>
      <c r="C11" s="78" t="s">
        <v>224</v>
      </c>
      <c r="D11" s="72" t="s">
        <v>99</v>
      </c>
      <c r="E11" s="73">
        <v>20350</v>
      </c>
      <c r="F11" s="75">
        <f t="shared" si="1"/>
        <v>2</v>
      </c>
    </row>
    <row r="12" spans="2:7" ht="18.600000000000001" customHeight="1" x14ac:dyDescent="0.45">
      <c r="B12" s="10" t="str">
        <f t="shared" si="0"/>
        <v>フルハーネス型安全帯使用作業特別教育1</v>
      </c>
      <c r="C12" s="78" t="s">
        <v>225</v>
      </c>
      <c r="D12" s="72" t="s">
        <v>98</v>
      </c>
      <c r="E12" s="73">
        <v>10285</v>
      </c>
      <c r="F12" s="75">
        <f t="shared" si="1"/>
        <v>1</v>
      </c>
    </row>
    <row r="13" spans="2:7" x14ac:dyDescent="0.45">
      <c r="B13" s="10" t="str">
        <f t="shared" si="0"/>
        <v>フルハーネス型安全帯使用作業特別教育2</v>
      </c>
      <c r="C13" s="78" t="s">
        <v>225</v>
      </c>
      <c r="D13" s="72" t="s">
        <v>99</v>
      </c>
      <c r="E13" s="73">
        <v>10615</v>
      </c>
      <c r="F13" s="75">
        <f t="shared" si="1"/>
        <v>2</v>
      </c>
    </row>
    <row r="14" spans="2:7" x14ac:dyDescent="0.45">
      <c r="B14" s="10" t="str">
        <f t="shared" si="0"/>
        <v>丸のこ等の取扱い作業従事者教育1</v>
      </c>
      <c r="C14" s="78" t="s">
        <v>226</v>
      </c>
      <c r="D14" s="72" t="s">
        <v>98</v>
      </c>
      <c r="E14" s="73">
        <v>5995</v>
      </c>
      <c r="F14" s="75">
        <f t="shared" si="1"/>
        <v>1</v>
      </c>
    </row>
    <row r="15" spans="2:7" x14ac:dyDescent="0.45">
      <c r="B15" s="10" t="str">
        <f t="shared" si="0"/>
        <v>丸のこ等の取扱い作業従事者教育2</v>
      </c>
      <c r="C15" s="78" t="s">
        <v>226</v>
      </c>
      <c r="D15" s="72" t="s">
        <v>99</v>
      </c>
      <c r="E15" s="73">
        <v>7040</v>
      </c>
      <c r="F15" s="75">
        <f t="shared" si="1"/>
        <v>2</v>
      </c>
    </row>
    <row r="16" spans="2:7" x14ac:dyDescent="0.45">
      <c r="B16" s="10" t="str">
        <f>C16&amp;F16</f>
        <v>職長・安全衛生責任者能力向上教育1</v>
      </c>
      <c r="C16" s="78" t="s">
        <v>204</v>
      </c>
      <c r="D16" s="72" t="s">
        <v>212</v>
      </c>
      <c r="E16" s="74">
        <v>9020</v>
      </c>
      <c r="F16" s="75">
        <f t="shared" si="1"/>
        <v>1</v>
      </c>
      <c r="G16" s="75"/>
    </row>
    <row r="17" spans="2:7" x14ac:dyDescent="0.45">
      <c r="B17" s="10" t="str">
        <f t="shared" ref="B17:B31" si="2">C17&amp;F17</f>
        <v>職長・安全衛生責任者能力向上教育2</v>
      </c>
      <c r="C17" s="78" t="s">
        <v>204</v>
      </c>
      <c r="D17" s="72" t="s">
        <v>213</v>
      </c>
      <c r="E17" s="74">
        <v>9900</v>
      </c>
      <c r="F17" s="75">
        <f t="shared" ref="F17:F31" si="3">COUNTIF(C16:C17,C17)</f>
        <v>2</v>
      </c>
      <c r="G17" s="75"/>
    </row>
    <row r="18" spans="2:7" x14ac:dyDescent="0.45">
      <c r="B18" s="10" t="str">
        <f t="shared" si="2"/>
        <v>職長・安全衛生責任者教育1</v>
      </c>
      <c r="C18" s="78" t="s">
        <v>205</v>
      </c>
      <c r="D18" s="72" t="s">
        <v>212</v>
      </c>
      <c r="E18" s="74">
        <v>15840</v>
      </c>
      <c r="F18" s="75">
        <f t="shared" si="3"/>
        <v>1</v>
      </c>
      <c r="G18" s="75"/>
    </row>
    <row r="19" spans="2:7" x14ac:dyDescent="0.45">
      <c r="B19" s="10" t="str">
        <f t="shared" si="2"/>
        <v>職長・安全衛生責任者教育2</v>
      </c>
      <c r="C19" s="78" t="s">
        <v>205</v>
      </c>
      <c r="D19" s="72" t="s">
        <v>213</v>
      </c>
      <c r="E19" s="74">
        <v>17490</v>
      </c>
      <c r="F19" s="75">
        <f t="shared" si="3"/>
        <v>2</v>
      </c>
      <c r="G19" s="75"/>
    </row>
    <row r="20" spans="2:7" x14ac:dyDescent="0.45">
      <c r="B20" s="10" t="str">
        <f t="shared" si="2"/>
        <v>施工管理者等のための足場点検実務者研修1</v>
      </c>
      <c r="C20" s="78" t="s">
        <v>206</v>
      </c>
      <c r="D20" s="72" t="s">
        <v>212</v>
      </c>
      <c r="E20" s="74">
        <v>6380</v>
      </c>
      <c r="F20" s="75">
        <f t="shared" si="3"/>
        <v>1</v>
      </c>
      <c r="G20" s="75"/>
    </row>
    <row r="21" spans="2:7" x14ac:dyDescent="0.45">
      <c r="B21" s="10" t="str">
        <f t="shared" si="2"/>
        <v>施工管理者等のための足場点検実務者研修2</v>
      </c>
      <c r="C21" s="78" t="s">
        <v>206</v>
      </c>
      <c r="D21" s="72" t="s">
        <v>213</v>
      </c>
      <c r="E21" s="74">
        <v>7040</v>
      </c>
      <c r="F21" s="75">
        <f t="shared" si="3"/>
        <v>2</v>
      </c>
      <c r="G21" s="75"/>
    </row>
    <row r="22" spans="2:7" x14ac:dyDescent="0.45">
      <c r="B22" s="10" t="str">
        <f t="shared" si="2"/>
        <v>現場管理者統括管理講習1</v>
      </c>
      <c r="C22" s="78" t="s">
        <v>207</v>
      </c>
      <c r="D22" s="72" t="s">
        <v>212</v>
      </c>
      <c r="E22" s="74">
        <v>9460</v>
      </c>
      <c r="F22" s="75">
        <f t="shared" si="3"/>
        <v>1</v>
      </c>
      <c r="G22" s="75"/>
    </row>
    <row r="23" spans="2:7" x14ac:dyDescent="0.45">
      <c r="B23" s="10" t="str">
        <f t="shared" si="2"/>
        <v>現場管理者統括管理講習2</v>
      </c>
      <c r="C23" s="78" t="s">
        <v>207</v>
      </c>
      <c r="D23" s="72" t="s">
        <v>213</v>
      </c>
      <c r="E23" s="74">
        <v>10120</v>
      </c>
      <c r="F23" s="75">
        <f t="shared" si="3"/>
        <v>2</v>
      </c>
      <c r="G23" s="75"/>
    </row>
    <row r="24" spans="2:7" x14ac:dyDescent="0.45">
      <c r="B24" s="10" t="str">
        <f t="shared" si="2"/>
        <v>建設業における熱中症予防指導員・管理者研修1</v>
      </c>
      <c r="C24" s="78" t="s">
        <v>208</v>
      </c>
      <c r="D24" s="72" t="s">
        <v>212</v>
      </c>
      <c r="E24" s="74">
        <v>5940</v>
      </c>
      <c r="F24" s="75">
        <f t="shared" si="3"/>
        <v>1</v>
      </c>
      <c r="G24" s="75"/>
    </row>
    <row r="25" spans="2:7" x14ac:dyDescent="0.45">
      <c r="B25" s="10" t="str">
        <f t="shared" si="2"/>
        <v>建設業における熱中症予防指導員・管理者研修2</v>
      </c>
      <c r="C25" s="78" t="s">
        <v>208</v>
      </c>
      <c r="D25" s="72" t="s">
        <v>213</v>
      </c>
      <c r="E25" s="74">
        <v>6985</v>
      </c>
      <c r="F25" s="75">
        <f t="shared" si="3"/>
        <v>2</v>
      </c>
      <c r="G25" s="75"/>
    </row>
    <row r="26" spans="2:7" x14ac:dyDescent="0.45">
      <c r="B26" s="10" t="str">
        <f t="shared" si="2"/>
        <v>斜面点検者のための安全教育1</v>
      </c>
      <c r="C26" s="78" t="s">
        <v>209</v>
      </c>
      <c r="D26" s="72" t="s">
        <v>212</v>
      </c>
      <c r="E26" s="74">
        <v>6380</v>
      </c>
      <c r="F26" s="75">
        <f t="shared" si="3"/>
        <v>1</v>
      </c>
      <c r="G26" s="75"/>
    </row>
    <row r="27" spans="2:7" x14ac:dyDescent="0.45">
      <c r="B27" s="10" t="str">
        <f t="shared" si="2"/>
        <v>斜面点検者のための安全教育2</v>
      </c>
      <c r="C27" s="78" t="s">
        <v>209</v>
      </c>
      <c r="D27" s="72" t="s">
        <v>213</v>
      </c>
      <c r="E27" s="74">
        <v>7040</v>
      </c>
      <c r="F27" s="75">
        <f t="shared" si="3"/>
        <v>2</v>
      </c>
      <c r="G27" s="75"/>
    </row>
    <row r="28" spans="2:7" x14ac:dyDescent="0.45">
      <c r="B28" s="10" t="str">
        <f t="shared" si="2"/>
        <v>車両系建設機械（整地等）運転業務従事者安全衛生教育1</v>
      </c>
      <c r="C28" s="77" t="s">
        <v>251</v>
      </c>
      <c r="D28" s="72" t="s">
        <v>98</v>
      </c>
      <c r="E28" s="87">
        <v>9460</v>
      </c>
      <c r="F28" s="75">
        <f t="shared" si="3"/>
        <v>1</v>
      </c>
    </row>
    <row r="29" spans="2:7" x14ac:dyDescent="0.45">
      <c r="B29" s="10" t="str">
        <f t="shared" si="2"/>
        <v>車両系建設機械（整地等）運転業務従事者安全衛生教育2</v>
      </c>
      <c r="C29" s="77" t="s">
        <v>251</v>
      </c>
      <c r="D29" s="72" t="s">
        <v>99</v>
      </c>
      <c r="E29" s="87">
        <v>11330</v>
      </c>
      <c r="F29" s="75">
        <f t="shared" si="3"/>
        <v>2</v>
      </c>
    </row>
    <row r="30" spans="2:7" x14ac:dyDescent="0.45">
      <c r="B30" s="10" t="str">
        <f t="shared" si="2"/>
        <v>建設業における化学物質管理者講習1</v>
      </c>
      <c r="C30" s="77" t="s">
        <v>288</v>
      </c>
      <c r="D30" s="72" t="s">
        <v>98</v>
      </c>
      <c r="E30" s="87"/>
      <c r="F30" s="75">
        <f t="shared" si="3"/>
        <v>1</v>
      </c>
    </row>
    <row r="31" spans="2:7" x14ac:dyDescent="0.45">
      <c r="B31" s="10" t="str">
        <f t="shared" si="2"/>
        <v>建設業における化学物質管理者講習2</v>
      </c>
      <c r="C31" s="77" t="s">
        <v>288</v>
      </c>
      <c r="D31" s="72" t="s">
        <v>99</v>
      </c>
      <c r="E31" s="87"/>
      <c r="F31" s="75">
        <f t="shared" si="3"/>
        <v>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基本説明</vt:lpstr>
      <vt:lpstr>情報入力</vt:lpstr>
      <vt:lpstr>受講申込書</vt:lpstr>
      <vt:lpstr>申込時に必要な物</vt:lpstr>
      <vt:lpstr>計算シート</vt:lpstr>
      <vt:lpstr>講習名の呼び出し</vt:lpstr>
      <vt:lpstr>選択データ</vt:lpstr>
      <vt:lpstr>講習名データ</vt:lpstr>
      <vt:lpstr>受講料データ</vt:lpstr>
      <vt:lpstr>テキスト代データ</vt:lpstr>
      <vt:lpstr>受講申込書!Print_Area</vt:lpstr>
      <vt:lpstr>宛名</vt:lpstr>
      <vt:lpstr>会員種別</vt:lpstr>
      <vt:lpstr>月の選択</vt:lpstr>
      <vt:lpstr>講習</vt:lpstr>
      <vt:lpstr>講習名</vt:lpstr>
      <vt:lpstr>選択</vt:lpstr>
      <vt:lpstr>日の選択</vt:lpstr>
      <vt:lpstr>併記希望</vt:lpstr>
      <vt:lpstr>免除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建災防 富山</dc:creator>
  <cp:lastModifiedBy>建災防 富山</cp:lastModifiedBy>
  <cp:lastPrinted>2024-11-20T01:40:48Z</cp:lastPrinted>
  <dcterms:created xsi:type="dcterms:W3CDTF">2024-04-02T05:06:27Z</dcterms:created>
  <dcterms:modified xsi:type="dcterms:W3CDTF">2025-02-06T23:42:07Z</dcterms:modified>
</cp:coreProperties>
</file>