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ensa\Desktop\HP用申込書\202406作業主任者\Excel版\"/>
    </mc:Choice>
  </mc:AlternateContent>
  <xr:revisionPtr revIDLastSave="0" documentId="13_ncr:1_{4637E02D-BDC9-4181-A4E2-C45F43ECC64E}" xr6:coauthVersionLast="47" xr6:coauthVersionMax="47" xr10:uidLastSave="{00000000-0000-0000-0000-000000000000}"/>
  <workbookProtection workbookAlgorithmName="SHA-512" workbookHashValue="1BxFxQiFuS4gjyzbDAY7WTDKpIg/bJGp5syadoQ7d45/37i+zIyeG+VAQZbpsnb4B6ZjKcXGcRjrKaweBwZvZg==" workbookSaltValue="6kZ838sx5lF64UTMiR5UPg==" workbookSpinCount="100000" lockStructure="1"/>
  <bookViews>
    <workbookView xWindow="-108" yWindow="-108" windowWidth="23256" windowHeight="12456" xr2:uid="{0F841D41-76E8-4930-B4E8-58FF1E2B8DA2}"/>
  </bookViews>
  <sheets>
    <sheet name="基本説明" sheetId="3" r:id="rId1"/>
    <sheet name="情報入力" sheetId="5" r:id="rId2"/>
    <sheet name="受講申込書" sheetId="1" r:id="rId3"/>
    <sheet name="申込時に必要な物" sheetId="14" r:id="rId4"/>
    <sheet name="経験時期の説明" sheetId="17" r:id="rId5"/>
    <sheet name="計算シート" sheetId="18" state="hidden" r:id="rId6"/>
    <sheet name="選択データ" sheetId="6" state="hidden" r:id="rId7"/>
    <sheet name="料金データ" sheetId="7" state="hidden" r:id="rId8"/>
    <sheet name="受講申込書 (2)" sheetId="11" state="hidden" r:id="rId9"/>
  </sheets>
  <definedNames>
    <definedName name="_xlnm.Print_Area" localSheetId="4">経験時期の説明!$B$1:$L$29</definedName>
    <definedName name="_xlnm.Print_Area" localSheetId="2">受講申込書!$A$1:$S$51</definedName>
    <definedName name="_xlnm.Print_Area" localSheetId="8">'受講申込書 (2)'!$A$1:$S$51</definedName>
    <definedName name="_xlnm.Print_Area" localSheetId="1">情報入力!$A$1:$J$143</definedName>
    <definedName name="Z_93A8C31D_A9BA_4BA2_A8E8_66147D33139D_.wvu.PrintArea" localSheetId="2" hidden="1">受講申込書!$A$1:$S$51</definedName>
    <definedName name="Z_93A8C31D_A9BA_4BA2_A8E8_66147D33139D_.wvu.PrintArea" localSheetId="8" hidden="1">'受講申込書 (2)'!$A$1:$S$51</definedName>
    <definedName name="Z_93A8C31D_A9BA_4BA2_A8E8_66147D33139D_.wvu.PrintArea" localSheetId="1" hidden="1">情報入力!$A$1:$J$143</definedName>
    <definedName name="宛名">選択データ!$M$2:$M$5</definedName>
    <definedName name="会員種別">選択データ!$K$2:$K$4</definedName>
    <definedName name="月の選択">選択データ!$B$2:$B$14</definedName>
    <definedName name="日の選択">選択データ!$C$2:$C$33</definedName>
    <definedName name="併記希望">選択データ!$E$2:$E$4</definedName>
    <definedName name="免除">選択データ!$H$2:$H$4</definedName>
  </definedNames>
  <calcPr calcId="191029"/>
  <customWorkbookViews>
    <customWorkbookView name="表示" guid="{93A8C31D-A9BA-4BA2-A8E8-66147D33139D}" maximized="1" xWindow="-9" yWindow="-9" windowWidth="1938" windowHeight="1038"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7" i="5" l="1"/>
  <c r="F33" i="18"/>
  <c r="D33" i="18"/>
  <c r="G60" i="5"/>
  <c r="B73" i="5"/>
  <c r="B63" i="5"/>
  <c r="B82" i="5"/>
  <c r="B88" i="5"/>
  <c r="B44" i="18"/>
  <c r="D44" i="18"/>
  <c r="B57" i="5"/>
  <c r="D42" i="18"/>
  <c r="B42" i="18"/>
  <c r="D39" i="18"/>
  <c r="B39" i="18"/>
  <c r="D36" i="18"/>
  <c r="B36" i="18"/>
  <c r="H71" i="5"/>
  <c r="H70" i="5"/>
  <c r="H9" i="18"/>
  <c r="H8" i="18"/>
  <c r="H7" i="18"/>
  <c r="H6" i="18"/>
  <c r="H5" i="18"/>
  <c r="H4" i="18"/>
  <c r="B30" i="18"/>
  <c r="F30" i="18" s="1"/>
  <c r="G85" i="5" s="1"/>
  <c r="B27" i="18"/>
  <c r="F27" i="18" s="1"/>
  <c r="G84" i="5" s="1"/>
  <c r="G71" i="5"/>
  <c r="B24" i="18"/>
  <c r="F24" i="18" s="1"/>
  <c r="B21" i="18"/>
  <c r="F21" i="18" s="1"/>
  <c r="G70" i="5" s="1"/>
  <c r="B15" i="18"/>
  <c r="F15" i="18" s="1"/>
  <c r="B18" i="18"/>
  <c r="F18" i="18" s="1"/>
  <c r="G61" i="5" s="1"/>
  <c r="D12" i="18"/>
  <c r="B12" i="18"/>
  <c r="E44" i="18" l="1"/>
  <c r="E42" i="18" s="1"/>
  <c r="F42" i="18"/>
  <c r="J42" i="18" s="1"/>
  <c r="F39" i="18"/>
  <c r="H39" i="18" s="1"/>
  <c r="F36" i="18"/>
  <c r="H36" i="18" s="1"/>
  <c r="R8" i="1"/>
  <c r="F12" i="18"/>
  <c r="B2" i="18"/>
  <c r="F2" i="18" s="1"/>
  <c r="D41" i="1"/>
  <c r="N48" i="11"/>
  <c r="F48" i="11"/>
  <c r="N47" i="11"/>
  <c r="N46" i="11"/>
  <c r="F46" i="11"/>
  <c r="F45" i="11"/>
  <c r="G44" i="11"/>
  <c r="F43" i="11"/>
  <c r="Q41" i="11"/>
  <c r="D41" i="11"/>
  <c r="F37" i="11"/>
  <c r="C37" i="11"/>
  <c r="M35" i="11"/>
  <c r="M34" i="11"/>
  <c r="H32" i="11"/>
  <c r="L31" i="11"/>
  <c r="H31" i="11"/>
  <c r="H30" i="11"/>
  <c r="H29" i="11"/>
  <c r="N24" i="11"/>
  <c r="O23" i="11"/>
  <c r="J23" i="11"/>
  <c r="E23" i="11"/>
  <c r="O21" i="11"/>
  <c r="J21" i="11"/>
  <c r="E21" i="11"/>
  <c r="O19" i="11"/>
  <c r="J19" i="11"/>
  <c r="E19" i="11"/>
  <c r="O15" i="11"/>
  <c r="P11" i="11"/>
  <c r="K11" i="11"/>
  <c r="G10" i="11"/>
  <c r="H9" i="11"/>
  <c r="O8" i="11"/>
  <c r="G8" i="11"/>
  <c r="G7" i="11"/>
  <c r="I6" i="11"/>
  <c r="H6" i="11"/>
  <c r="N1" i="11"/>
  <c r="N9" i="6"/>
  <c r="N8" i="6"/>
  <c r="G10" i="1"/>
  <c r="H9" i="1"/>
  <c r="G8" i="1"/>
  <c r="G7" i="1"/>
  <c r="N1" i="1"/>
  <c r="F45" i="1"/>
  <c r="N24" i="1"/>
  <c r="O15" i="1"/>
  <c r="N46" i="1"/>
  <c r="P11" i="1"/>
  <c r="N48" i="1"/>
  <c r="F48" i="1"/>
  <c r="N47" i="1"/>
  <c r="F46" i="1"/>
  <c r="G44" i="1"/>
  <c r="F43" i="1"/>
  <c r="M35" i="1"/>
  <c r="M34" i="1"/>
  <c r="H32" i="1"/>
  <c r="L31" i="1"/>
  <c r="H31" i="1"/>
  <c r="H30" i="1"/>
  <c r="H29" i="1"/>
  <c r="O19" i="1"/>
  <c r="O21" i="1"/>
  <c r="O23" i="1"/>
  <c r="J23" i="1"/>
  <c r="E23" i="1"/>
  <c r="J21" i="1"/>
  <c r="E21" i="1"/>
  <c r="J19" i="1"/>
  <c r="E19" i="1"/>
  <c r="O8" i="1"/>
  <c r="Q41" i="1"/>
  <c r="F37" i="1"/>
  <c r="K11" i="1"/>
  <c r="I6" i="1"/>
  <c r="H6" i="1"/>
  <c r="D137" i="5"/>
  <c r="K39" i="1" s="1"/>
  <c r="D129" i="5"/>
  <c r="D42" i="1" s="1"/>
  <c r="C37" i="1"/>
  <c r="H42" i="18" l="1"/>
  <c r="J39" i="18"/>
  <c r="J36" i="18"/>
  <c r="F8" i="18"/>
  <c r="J8" i="18" s="1"/>
  <c r="H84" i="5" s="1"/>
  <c r="F9" i="18"/>
  <c r="J9" i="18" s="1"/>
  <c r="H85" i="5" s="1"/>
  <c r="F4" i="18"/>
  <c r="J4" i="18" s="1"/>
  <c r="H60" i="5" s="1"/>
  <c r="F6" i="18"/>
  <c r="J6" i="18" s="1"/>
  <c r="F5" i="18"/>
  <c r="J5" i="18" s="1"/>
  <c r="H61" i="5" s="1"/>
  <c r="F7" i="18"/>
  <c r="J7" i="18" s="1"/>
  <c r="D136" i="5"/>
  <c r="F39" i="1" s="1"/>
  <c r="K39" i="11"/>
  <c r="D42" i="11"/>
  <c r="J88" i="5"/>
  <c r="R8" i="11"/>
  <c r="I2" i="18" l="1"/>
  <c r="H2" i="18"/>
  <c r="G2" i="18"/>
  <c r="D138" i="5"/>
  <c r="P39" i="11" s="1"/>
  <c r="F39" i="11"/>
  <c r="P39" i="1" l="1"/>
</calcChain>
</file>

<file path=xl/sharedStrings.xml><?xml version="1.0" encoding="utf-8"?>
<sst xmlns="http://schemas.openxmlformats.org/spreadsheetml/2006/main" count="552" uniqueCount="374">
  <si>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</si>
  <si>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</si>
  <si>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予約№</t>
    <rPh sb="0" eb="2">
      <t>ヨヤク</t>
    </rPh>
    <phoneticPr fontId="1"/>
  </si>
  <si>
    <t>受付№</t>
    <rPh sb="0" eb="2">
      <t>ウケツケ</t>
    </rPh>
    <phoneticPr fontId="1"/>
  </si>
  <si>
    <t>※</t>
    <phoneticPr fontId="1"/>
  </si>
  <si>
    <t>【</t>
    <phoneticPr fontId="1"/>
  </si>
  <si>
    <t>】</t>
    <phoneticPr fontId="1"/>
  </si>
  <si>
    <t>ふりがな</t>
    <phoneticPr fontId="1"/>
  </si>
  <si>
    <t>受講者氏名</t>
    <rPh sb="0" eb="5">
      <t>ジュコウシャシメイ</t>
    </rPh>
    <phoneticPr fontId="1"/>
  </si>
  <si>
    <t>生年月日</t>
    <rPh sb="0" eb="4">
      <t>セイネンガッピ</t>
    </rPh>
    <phoneticPr fontId="1"/>
  </si>
  <si>
    <t>西暦でご記入ください。</t>
    <rPh sb="0" eb="2">
      <t>セイレキ</t>
    </rPh>
    <rPh sb="4" eb="6">
      <t>キニュウ</t>
    </rPh>
    <phoneticPr fontId="1"/>
  </si>
  <si>
    <t>住　　所</t>
    <rPh sb="0" eb="1">
      <t>ジュウ</t>
    </rPh>
    <rPh sb="3" eb="4">
      <t>ショ</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</si>
  <si>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</si>
  <si>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</si>
  <si>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</si>
  <si>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</si>
  <si>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</si>
  <si>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</si>
  <si>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区分</t>
    <rPh sb="0" eb="2">
      <t>クブン</t>
    </rPh>
    <phoneticPr fontId="1"/>
  </si>
  <si>
    <t>資格等の名称</t>
    <rPh sb="0" eb="3">
      <t>シカクナド</t>
    </rPh>
    <rPh sb="4" eb="6">
      <t>メイショウ</t>
    </rPh>
    <phoneticPr fontId="1"/>
  </si>
  <si>
    <t>計</t>
    <rPh sb="0" eb="1">
      <t>ケイ</t>
    </rPh>
    <phoneticPr fontId="1"/>
  </si>
  <si>
    <t>受講を希望する講習の開始日</t>
    <rPh sb="0" eb="2">
      <t>ジュコウ</t>
    </rPh>
    <rPh sb="3" eb="5">
      <t>キボウ</t>
    </rPh>
    <rPh sb="7" eb="9">
      <t>コウシュウ</t>
    </rPh>
    <rPh sb="10" eb="13">
      <t>カイシビ</t>
    </rPh>
    <phoneticPr fontId="1"/>
  </si>
  <si>
    <t>従事</t>
    <rPh sb="0" eb="2">
      <t>ジュウジ</t>
    </rPh>
    <phoneticPr fontId="1"/>
  </si>
  <si>
    <t>事業主等の証明</t>
    <rPh sb="0" eb="3">
      <t>ジギョウヌシ</t>
    </rPh>
    <rPh sb="3" eb="4">
      <t>ナド</t>
    </rPh>
    <rPh sb="5" eb="7">
      <t>ショウメイ</t>
    </rPh>
    <phoneticPr fontId="1"/>
  </si>
  <si>
    <t>証明年月日</t>
    <rPh sb="0" eb="5">
      <t>ショウメイネンガッピ</t>
    </rPh>
    <phoneticPr fontId="1"/>
  </si>
  <si>
    <t>会社名</t>
    <rPh sb="0" eb="3">
      <t>カイシャメイ</t>
    </rPh>
    <phoneticPr fontId="1"/>
  </si>
  <si>
    <t>連絡先</t>
    <rPh sb="0" eb="3">
      <t>レンラクサキ</t>
    </rPh>
    <phoneticPr fontId="1"/>
  </si>
  <si>
    <t>㊞</t>
    <phoneticPr fontId="1"/>
  </si>
  <si>
    <t>受講資格に必要な学歴又は訓練</t>
    <phoneticPr fontId="1"/>
  </si>
  <si>
    <t>学校名</t>
    <rPh sb="0" eb="3">
      <t>ガッコウメイ</t>
    </rPh>
    <phoneticPr fontId="1"/>
  </si>
  <si>
    <t>学科・訓練科名</t>
    <rPh sb="0" eb="2">
      <t>ガッカ</t>
    </rPh>
    <rPh sb="3" eb="7">
      <t>クンレンカメイ</t>
    </rPh>
    <phoneticPr fontId="1"/>
  </si>
  <si>
    <t>受講料</t>
    <rPh sb="0" eb="3">
      <t>ジュコウリョウ</t>
    </rPh>
    <phoneticPr fontId="1"/>
  </si>
  <si>
    <t>円</t>
    <rPh sb="0" eb="1">
      <t>エン</t>
    </rPh>
    <phoneticPr fontId="1"/>
  </si>
  <si>
    <t>円+</t>
    <rPh sb="0" eb="1">
      <t>エン</t>
    </rPh>
    <phoneticPr fontId="1"/>
  </si>
  <si>
    <t>テキスト代</t>
    <rPh sb="4" eb="5">
      <t>ダイ</t>
    </rPh>
    <phoneticPr fontId="1"/>
  </si>
  <si>
    <t>円＝</t>
    <rPh sb="0" eb="1">
      <t>エン</t>
    </rPh>
    <phoneticPr fontId="1"/>
  </si>
  <si>
    <t>合計</t>
    <rPh sb="0" eb="2">
      <t>ゴウケイ</t>
    </rPh>
    <phoneticPr fontId="1"/>
  </si>
  <si>
    <t>④受講料等</t>
    <rPh sb="1" eb="4">
      <t>ジュコウリョウ</t>
    </rPh>
    <rPh sb="4" eb="5">
      <t>ナド</t>
    </rPh>
    <phoneticPr fontId="1"/>
  </si>
  <si>
    <t>⑤連絡先</t>
    <rPh sb="1" eb="4">
      <t>レンラクサキ</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</si>
  <si>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</si>
  <si>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</si>
  <si>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</si>
  <si>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</si>
  <si>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</si>
  <si>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</si>
  <si>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</si>
  <si>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修了証番号</t>
    <rPh sb="0" eb="3">
      <t>シュウリョウショウ</t>
    </rPh>
    <rPh sb="3" eb="5">
      <t>バンゴウ</t>
    </rPh>
    <phoneticPr fontId="1"/>
  </si>
  <si>
    <t>号</t>
    <rPh sb="0" eb="1">
      <t>ゴウ</t>
    </rPh>
    <phoneticPr fontId="1"/>
  </si>
  <si>
    <t>修了証交付年月日</t>
    <rPh sb="0" eb="3">
      <t>シュウリョウショウ</t>
    </rPh>
    <rPh sb="3" eb="8">
      <t>コウフネンガッピ</t>
    </rPh>
    <phoneticPr fontId="1"/>
  </si>
  <si>
    <t>建災防記入</t>
    <rPh sb="0" eb="3">
      <t>ケンサイボウ</t>
    </rPh>
    <rPh sb="3" eb="5">
      <t>キニュウ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</si>
  <si>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</si>
  <si>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</si>
  <si>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</si>
  <si>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</si>
  <si>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証明者の役職・氏名</t>
    <rPh sb="0" eb="3">
      <t>ショウメイシャ</t>
    </rPh>
    <rPh sb="4" eb="6">
      <t>ヤクショク</t>
    </rPh>
    <rPh sb="7" eb="9">
      <t>シメイ</t>
    </rPh>
    <phoneticPr fontId="1"/>
  </si>
  <si>
    <t>この申込書に記載する氏名、生年月日等の各項目は、記入漏れ、誤りのないよう正確に記入してください。</t>
    <phoneticPr fontId="1"/>
  </si>
  <si>
    <t>から</t>
    <phoneticPr fontId="1"/>
  </si>
  <si>
    <t>まで</t>
    <phoneticPr fontId="1"/>
  </si>
  <si>
    <t>従事</t>
    <rPh sb="0" eb="2">
      <t>ジュウジ</t>
    </rPh>
    <phoneticPr fontId="1"/>
  </si>
  <si>
    <t>「足場の組立て等作業主任者技能講習」受講申込書</t>
    <phoneticPr fontId="1"/>
  </si>
  <si>
    <t>開始分</t>
    <rPh sb="0" eb="2">
      <t>カイシ</t>
    </rPh>
    <rPh sb="2" eb="3">
      <t>ブン</t>
    </rPh>
    <phoneticPr fontId="1"/>
  </si>
  <si>
    <t>取得</t>
    <rPh sb="0" eb="2">
      <t>シュトク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</si>
  <si>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</si>
  <si>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</si>
  <si>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</si>
  <si>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</si>
  <si>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</si>
  <si>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</si>
  <si>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</si>
  <si>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</si>
  <si>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</si>
  <si>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</si>
  <si>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</si>
  <si>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</si>
  <si>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</si>
  <si>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</si>
  <si>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</si>
  <si>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</si>
  <si>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</si>
  <si>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</si>
  <si>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</si>
  <si>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</si>
  <si>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</si>
  <si>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</si>
  <si>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</si>
  <si>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</si>
  <si>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</si>
  <si>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</si>
  <si>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</si>
  <si>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</si>
  <si>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</si>
  <si>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</si>
  <si>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</si>
  <si>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</si>
  <si>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</si>
  <si>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</si>
  <si>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</si>
  <si>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</si>
  <si>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</si>
  <si>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</si>
  <si>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</si>
  <si>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</si>
  <si>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</si>
  <si>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</si>
  <si>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</si>
  <si>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</si>
  <si>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</si>
  <si>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</si>
  <si>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　パソコンに登録されていない場合、手書きで正しい漢字などを記載してください。</t>
    <rPh sb="14" eb="16">
      <t>バアイ</t>
    </rPh>
    <rPh sb="21" eb="22">
      <t>タダ</t>
    </rPh>
    <rPh sb="24" eb="26">
      <t>カンジ</t>
    </rPh>
    <rPh sb="29" eb="31">
      <t>キサイ</t>
    </rPh>
    <phoneticPr fontId="1"/>
  </si>
  <si>
    <t>　</t>
  </si>
  <si>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</si>
  <si>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</si>
  <si>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</si>
  <si>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</si>
  <si>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旧姓等の併記</t>
    <rPh sb="0" eb="3">
      <t>キュウセイナド</t>
    </rPh>
    <rPh sb="4" eb="6">
      <t>ヘイキ</t>
    </rPh>
    <phoneticPr fontId="1"/>
  </si>
  <si>
    <t>する/しない</t>
    <phoneticPr fontId="1"/>
  </si>
  <si>
    <t>する</t>
    <phoneticPr fontId="1"/>
  </si>
  <si>
    <t>しない</t>
    <phoneticPr fontId="1"/>
  </si>
  <si>
    <t>併記を希望する氏名</t>
    <rPh sb="0" eb="2">
      <t>ヘイキ</t>
    </rPh>
    <rPh sb="3" eb="5">
      <t>キボウ</t>
    </rPh>
    <rPh sb="7" eb="9">
      <t>シメイ</t>
    </rPh>
    <phoneticPr fontId="1"/>
  </si>
  <si>
    <t>←選択</t>
    <rPh sb="1" eb="3">
      <t>センタク</t>
    </rPh>
    <phoneticPr fontId="1"/>
  </si>
  <si>
    <t>日</t>
    <rPh sb="0" eb="1">
      <t>ヒ</t>
    </rPh>
    <phoneticPr fontId="1"/>
  </si>
  <si>
    <t>月</t>
    <rPh sb="0" eb="1">
      <t>ツキ</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</si>
  <si>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</si>
  <si>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氏名と旧姓が両方書かれている公的文書。</t>
    <phoneticPr fontId="1"/>
  </si>
  <si>
    <t>・自称名は併記できません。</t>
    <rPh sb="1" eb="4">
      <t>ジショウメイ</t>
    </rPh>
    <rPh sb="5" eb="7">
      <t>ヘイキ</t>
    </rPh>
    <phoneticPr fontId="1"/>
  </si>
  <si>
    <t>「旧姓」</t>
    <rPh sb="1" eb="3">
      <t>キュウセイ</t>
    </rPh>
    <phoneticPr fontId="1"/>
  </si>
  <si>
    <t>・・・</t>
    <phoneticPr fontId="1"/>
  </si>
  <si>
    <t>資格等の名称</t>
    <rPh sb="0" eb="3">
      <t>シカクナド</t>
    </rPh>
    <rPh sb="4" eb="6">
      <t>メイショウ</t>
    </rPh>
    <phoneticPr fontId="1"/>
  </si>
  <si>
    <t>イ</t>
    <phoneticPr fontId="1"/>
  </si>
  <si>
    <t>ロ</t>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</si>
  <si>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</si>
  <si>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証明年月日</t>
    <rPh sb="0" eb="5">
      <t>ショウメイネンガッピ</t>
    </rPh>
    <phoneticPr fontId="1"/>
  </si>
  <si>
    <t>会社名</t>
    <rPh sb="0" eb="3">
      <t>カイシャメイ</t>
    </rPh>
    <phoneticPr fontId="1"/>
  </si>
  <si>
    <t>証明者の役職</t>
    <rPh sb="0" eb="3">
      <t>ショウメイシャ</t>
    </rPh>
    <rPh sb="4" eb="6">
      <t>ヤクショク</t>
    </rPh>
    <phoneticPr fontId="1"/>
  </si>
  <si>
    <t>証明者の氏名</t>
    <rPh sb="0" eb="3">
      <t>ショウメイシャ</t>
    </rPh>
    <rPh sb="4" eb="6">
      <t>シメイ</t>
    </rPh>
    <phoneticPr fontId="1"/>
  </si>
  <si>
    <t>連絡先</t>
    <rPh sb="0" eb="3">
      <t>レンラクサキ</t>
    </rPh>
    <phoneticPr fontId="1"/>
  </si>
  <si>
    <t>受講資格に必要な学歴又は訓練</t>
    <rPh sb="0" eb="4">
      <t>ジュコウシカク</t>
    </rPh>
    <rPh sb="5" eb="7">
      <t>ヒツヨウ</t>
    </rPh>
    <rPh sb="8" eb="10">
      <t>ガクレキ</t>
    </rPh>
    <rPh sb="10" eb="11">
      <t>マタ</t>
    </rPh>
    <rPh sb="12" eb="14">
      <t>クンレン</t>
    </rPh>
    <phoneticPr fontId="1"/>
  </si>
  <si>
    <t>学　校　名</t>
    <rPh sb="0" eb="1">
      <t>ガク</t>
    </rPh>
    <rPh sb="2" eb="3">
      <t>コウ</t>
    </rPh>
    <rPh sb="4" eb="5">
      <t>ナ</t>
    </rPh>
    <phoneticPr fontId="1"/>
  </si>
  <si>
    <t>学科又は訓練科名</t>
    <rPh sb="0" eb="2">
      <t>ガッカ</t>
    </rPh>
    <rPh sb="2" eb="3">
      <t>マタ</t>
    </rPh>
    <rPh sb="4" eb="7">
      <t>クンレンカ</t>
    </rPh>
    <rPh sb="7" eb="8">
      <t>メイ</t>
    </rPh>
    <phoneticPr fontId="1"/>
  </si>
  <si>
    <t>「⑤連絡先」の情報</t>
    <rPh sb="2" eb="5">
      <t>レンラクサキ</t>
    </rPh>
    <rPh sb="7" eb="9">
      <t>ジョウホウ</t>
    </rPh>
    <phoneticPr fontId="1"/>
  </si>
  <si>
    <t>事業場名</t>
    <rPh sb="0" eb="4">
      <t>ジギョウバメイ</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</si>
  <si>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</si>
  <si>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</si>
  <si>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</si>
  <si>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電話・携帯番号</t>
    <rPh sb="0" eb="2">
      <t>デンワ</t>
    </rPh>
    <rPh sb="3" eb="7">
      <t>ケイタイバンゴウ</t>
    </rPh>
    <phoneticPr fontId="1"/>
  </si>
  <si>
    <t>FAX番号</t>
    <rPh sb="3" eb="5">
      <t>バンゴウ</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</si>
  <si>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</si>
  <si>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</si>
  <si>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</si>
  <si>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</si>
  <si>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テキスト代</t>
    <rPh sb="4" eb="5">
      <t>ダイ</t>
    </rPh>
    <phoneticPr fontId="1"/>
  </si>
  <si>
    <t>受　講　料</t>
    <rPh sb="0" eb="1">
      <t>ウケ</t>
    </rPh>
    <rPh sb="2" eb="3">
      <t>コウ</t>
    </rPh>
    <rPh sb="4" eb="5">
      <t>リョウ</t>
    </rPh>
    <phoneticPr fontId="1"/>
  </si>
  <si>
    <t>合　計　額</t>
    <rPh sb="0" eb="1">
      <t>ゴウ</t>
    </rPh>
    <rPh sb="2" eb="3">
      <t>ケイ</t>
    </rPh>
    <rPh sb="4" eb="5">
      <t>ガク</t>
    </rPh>
    <phoneticPr fontId="1"/>
  </si>
  <si>
    <t>「④受講料等」の情報</t>
    <rPh sb="2" eb="6">
      <t>ジュコウリョウナド</t>
    </rPh>
    <rPh sb="8" eb="10">
      <t>ジョウホウ</t>
    </rPh>
    <phoneticPr fontId="1"/>
  </si>
  <si>
    <t>　</t>
    <phoneticPr fontId="1"/>
  </si>
  <si>
    <t>イ</t>
    <phoneticPr fontId="1"/>
  </si>
  <si>
    <t>ロ</t>
    <phoneticPr fontId="1"/>
  </si>
  <si>
    <t>会員</t>
    <rPh sb="0" eb="2">
      <t>カイイン</t>
    </rPh>
    <phoneticPr fontId="1"/>
  </si>
  <si>
    <t>一般（非会員）</t>
    <rPh sb="0" eb="2">
      <t>イッパン</t>
    </rPh>
    <rPh sb="3" eb="6">
      <t>ヒカイイン</t>
    </rPh>
    <phoneticPr fontId="1"/>
  </si>
  <si>
    <t>←テキストをすでに購入済みなどの場合は「０」を入れて下さい。</t>
    <rPh sb="9" eb="12">
      <t>コウニュウズ</t>
    </rPh>
    <rPh sb="16" eb="18">
      <t>バアイ</t>
    </rPh>
    <rPh sb="23" eb="24">
      <t>イ</t>
    </rPh>
    <rPh sb="26" eb="27">
      <t>クダ</t>
    </rPh>
    <phoneticPr fontId="1"/>
  </si>
  <si>
    <t>必要項目を入力又は選択されている場合、自動で入力されます。</t>
    <rPh sb="0" eb="4">
      <t>ヒツヨウコウモク</t>
    </rPh>
    <rPh sb="5" eb="7">
      <t>ニュウリョク</t>
    </rPh>
    <rPh sb="7" eb="8">
      <t>マタ</t>
    </rPh>
    <rPh sb="9" eb="11">
      <t>センタク</t>
    </rPh>
    <rPh sb="16" eb="18">
      <t>バアイ</t>
    </rPh>
    <rPh sb="19" eb="21">
      <t>ジドウ</t>
    </rPh>
    <rPh sb="22" eb="24">
      <t>ニュウリョク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</si>
  <si>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</si>
  <si>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</si>
  <si>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</si>
  <si>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</si>
  <si>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ご記入いただいた個人情報はお申込みいただいた講習実施のために使用するものであり、受講者の同意なしに目的以外に使用いたしません。</t>
    <phoneticPr fontId="1"/>
  </si>
  <si>
    <t>②受講資格</t>
    <rPh sb="1" eb="5">
      <t>ジュコウシカク</t>
    </rPh>
    <phoneticPr fontId="1"/>
  </si>
  <si>
    <t>③免除申請</t>
    <rPh sb="1" eb="5">
      <t>メンジョシンセイ</t>
    </rPh>
    <phoneticPr fontId="1"/>
  </si>
  <si>
    <t>※2015（平成27）年6月30日までの間における経験年月数</t>
    <rPh sb="6" eb="8">
      <t>ヘイセイ</t>
    </rPh>
    <rPh sb="11" eb="12">
      <t>ネン</t>
    </rPh>
    <rPh sb="13" eb="14">
      <t>ガツ</t>
    </rPh>
    <rPh sb="16" eb="17">
      <t>ニチ</t>
    </rPh>
    <rPh sb="20" eb="21">
      <t>アイダ</t>
    </rPh>
    <rPh sb="25" eb="27">
      <t>ケイケン</t>
    </rPh>
    <rPh sb="27" eb="29">
      <t>ネンゲツ</t>
    </rPh>
    <rPh sb="29" eb="30">
      <t>スウ</t>
    </rPh>
    <phoneticPr fontId="1"/>
  </si>
  <si>
    <t>ⅰ</t>
    <phoneticPr fontId="1"/>
  </si>
  <si>
    <t>ⅱ</t>
    <phoneticPr fontId="1"/>
  </si>
  <si>
    <t>ⅲ</t>
    <phoneticPr fontId="1"/>
  </si>
  <si>
    <t>※2017（平成29）年7月以降の間における経験年月数</t>
    <rPh sb="6" eb="8">
      <t>ヘイセイ</t>
    </rPh>
    <rPh sb="11" eb="12">
      <t>ネン</t>
    </rPh>
    <rPh sb="13" eb="14">
      <t>ガツ</t>
    </rPh>
    <rPh sb="14" eb="16">
      <t>イコウ</t>
    </rPh>
    <rPh sb="17" eb="18">
      <t>アイダ</t>
    </rPh>
    <rPh sb="22" eb="24">
      <t>ケイケン</t>
    </rPh>
    <rPh sb="24" eb="26">
      <t>ネンゲツ</t>
    </rPh>
    <rPh sb="26" eb="27">
      <t>スウ</t>
    </rPh>
    <phoneticPr fontId="1"/>
  </si>
  <si>
    <t>※2015（平成27）年7月から2017（平成29）年6月末までの間における経験年月数</t>
    <rPh sb="6" eb="8">
      <t>ヘイセイ</t>
    </rPh>
    <rPh sb="11" eb="12">
      <t>ネン</t>
    </rPh>
    <rPh sb="13" eb="14">
      <t>ガツ</t>
    </rPh>
    <rPh sb="21" eb="23">
      <t>ヘイセイ</t>
    </rPh>
    <rPh sb="26" eb="27">
      <t>ネン</t>
    </rPh>
    <rPh sb="28" eb="29">
      <t>ガツ</t>
    </rPh>
    <rPh sb="29" eb="30">
      <t>マツ</t>
    </rPh>
    <rPh sb="33" eb="34">
      <t>アイダ</t>
    </rPh>
    <rPh sb="38" eb="40">
      <t>ケイケン</t>
    </rPh>
    <rPh sb="40" eb="42">
      <t>ネンゲツ</t>
    </rPh>
    <rPh sb="42" eb="43">
      <t>スウ</t>
    </rPh>
    <phoneticPr fontId="1"/>
  </si>
  <si>
    <t>（事業主等、部長以上の役職者より証明を受けてください。受講者本人による証明は、受講者が事業主であっても無効です。）</t>
    <rPh sb="1" eb="5">
      <t>ジギョウヌシナド</t>
    </rPh>
    <rPh sb="6" eb="10">
      <t>ブチョウイジョウ</t>
    </rPh>
    <rPh sb="11" eb="14">
      <t>ヤクショクシャ</t>
    </rPh>
    <rPh sb="16" eb="18">
      <t>ショウメイ</t>
    </rPh>
    <rPh sb="19" eb="20">
      <t>ウ</t>
    </rPh>
    <rPh sb="39" eb="42">
      <t>ジュコウシャ</t>
    </rPh>
    <rPh sb="43" eb="46">
      <t>ジギョウヌシ</t>
    </rPh>
    <phoneticPr fontId="1"/>
  </si>
  <si>
    <t>ⅰ＋ⅱ＋ⅲの経験年月数の合計</t>
    <rPh sb="6" eb="8">
      <t>ケイケン</t>
    </rPh>
    <rPh sb="8" eb="10">
      <t>ネンゲツ</t>
    </rPh>
    <rPh sb="10" eb="11">
      <t>スウ</t>
    </rPh>
    <rPh sb="12" eb="14">
      <t>ゴウケイ</t>
    </rPh>
    <phoneticPr fontId="1"/>
  </si>
  <si>
    <t>（経験年数が2年以上3年未満の方のみ記入が必要です。）</t>
    <rPh sb="21" eb="23">
      <t>ヒツヨウ</t>
    </rPh>
    <phoneticPr fontId="1"/>
  </si>
  <si>
    <t>領収証交付日</t>
    <rPh sb="0" eb="3">
      <t>リョウシュウショウ</t>
    </rPh>
    <rPh sb="3" eb="6">
      <t>コウフビ</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</si>
  <si>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</si>
  <si>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</si>
  <si>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4" eb="6">
      <t>アテナ</t>
    </rPh>
    <phoneticPr fontId="1"/>
  </si>
  <si>
    <t>計</t>
    <rPh sb="0" eb="1">
      <t>ケイ</t>
    </rPh>
    <phoneticPr fontId="1"/>
  </si>
  <si>
    <t>　①に記載されている者は、足場の組立て、解体又は変更に関する作業に記載の年月従事していたことを証明します。また、この証明が虚偽の場合は、如何なる処分も受けることに同意します。</t>
    <rPh sb="3" eb="5">
      <t>キサイ</t>
    </rPh>
    <rPh sb="10" eb="11">
      <t>モノ</t>
    </rPh>
    <rPh sb="33" eb="35">
      <t>キサイ</t>
    </rPh>
    <rPh sb="36" eb="38">
      <t>ネンゲツ</t>
    </rPh>
    <rPh sb="38" eb="40">
      <t>ジュウジ</t>
    </rPh>
    <rPh sb="47" eb="49">
      <t>ショウメイ</t>
    </rPh>
    <phoneticPr fontId="1"/>
  </si>
  <si>
    <t>足場の組立て等の作業に就くための特別教育等を修了した年月日</t>
    <rPh sb="0" eb="2">
      <t>アシバ</t>
    </rPh>
    <rPh sb="3" eb="5">
      <t>クミタ</t>
    </rPh>
    <rPh sb="6" eb="7">
      <t>ナド</t>
    </rPh>
    <rPh sb="8" eb="10">
      <t>サギョウ</t>
    </rPh>
    <rPh sb="11" eb="12">
      <t>ツ</t>
    </rPh>
    <rPh sb="16" eb="20">
      <t>トクベツキョウイク</t>
    </rPh>
    <rPh sb="20" eb="21">
      <t>ナド</t>
    </rPh>
    <rPh sb="22" eb="24">
      <t>シュウリョウ</t>
    </rPh>
    <rPh sb="26" eb="29">
      <t>ネンガッピ</t>
    </rPh>
    <phoneticPr fontId="1"/>
  </si>
  <si>
    <t>「③免除申請」</t>
    <rPh sb="2" eb="6">
      <t>メンジョシンセイ</t>
    </rPh>
    <phoneticPr fontId="1"/>
  </si>
  <si>
    <t>「②受講資格」</t>
    <rPh sb="2" eb="6">
      <t>ジュコウシカク</t>
    </rPh>
    <phoneticPr fontId="1"/>
  </si>
  <si>
    <t>入力例：939-0000（ハイフンあり）</t>
    <rPh sb="0" eb="2">
      <t>ニュウリョク</t>
    </rPh>
    <rPh sb="2" eb="3">
      <t>レイ</t>
    </rPh>
    <phoneticPr fontId="1"/>
  </si>
  <si>
    <t>次の各項目は、「入力」又は「選択」してください。</t>
    <rPh sb="0" eb="1">
      <t>ツギ</t>
    </rPh>
    <rPh sb="2" eb="5">
      <t>カクコウモク</t>
    </rPh>
    <rPh sb="8" eb="10">
      <t>ニュウリョク</t>
    </rPh>
    <rPh sb="11" eb="12">
      <t>マタ</t>
    </rPh>
    <rPh sb="14" eb="16">
      <t>センタク</t>
    </rPh>
    <phoneticPr fontId="1"/>
  </si>
  <si>
    <t>【</t>
    <phoneticPr fontId="1"/>
  </si>
  <si>
    <t>】</t>
    <phoneticPr fontId="1"/>
  </si>
  <si>
    <t>「足場の組立て、解体又は変更に関する作業」に従事していた時期や経験年月数等を次に記入の上、事業主等の証明を受けてください。</t>
    <rPh sb="1" eb="3">
      <t>アシバ</t>
    </rPh>
    <rPh sb="4" eb="6">
      <t>クミタ</t>
    </rPh>
    <rPh sb="8" eb="10">
      <t>カイタイ</t>
    </rPh>
    <rPh sb="10" eb="11">
      <t>マタ</t>
    </rPh>
    <rPh sb="12" eb="14">
      <t>ヘンコウ</t>
    </rPh>
    <rPh sb="15" eb="16">
      <t>カン</t>
    </rPh>
    <rPh sb="18" eb="20">
      <t>サギョウ</t>
    </rPh>
    <rPh sb="22" eb="24">
      <t>ジュウジ</t>
    </rPh>
    <rPh sb="28" eb="30">
      <t>ジキ</t>
    </rPh>
    <rPh sb="31" eb="36">
      <t>ケイケンネンゲツスウ</t>
    </rPh>
    <rPh sb="36" eb="37">
      <t>ナド</t>
    </rPh>
    <rPh sb="38" eb="39">
      <t>ツギ</t>
    </rPh>
    <rPh sb="40" eb="42">
      <t>キニュウ</t>
    </rPh>
    <rPh sb="43" eb="44">
      <t>ウエ</t>
    </rPh>
    <rPh sb="45" eb="48">
      <t>ジギョウヌシ</t>
    </rPh>
    <rPh sb="48" eb="49">
      <t>ナド</t>
    </rPh>
    <rPh sb="50" eb="52">
      <t>ショウメイ</t>
    </rPh>
    <rPh sb="53" eb="54">
      <t>ウ</t>
    </rPh>
    <phoneticPr fontId="1"/>
  </si>
  <si>
    <t>「足場の組立て、解体又は変更に関する作業」に従事していた時期及び経験年月数</t>
    <rPh sb="28" eb="31">
      <t>ジキオヨ</t>
    </rPh>
    <rPh sb="32" eb="34">
      <t>ケイケン</t>
    </rPh>
    <rPh sb="34" eb="36">
      <t>ネンゲツ</t>
    </rPh>
    <rPh sb="36" eb="37">
      <t>スウ</t>
    </rPh>
    <phoneticPr fontId="1"/>
  </si>
  <si>
    <t>受講科目の一部免除申請を行う場合、免除要件となる資格を証する書面の写しに、事業主等の原本証明を受け、本申込書に添付してください。</t>
    <rPh sb="0" eb="2">
      <t>ジュコウ</t>
    </rPh>
    <rPh sb="2" eb="4">
      <t>カモク</t>
    </rPh>
    <rPh sb="5" eb="11">
      <t>イチブメンジョシンセイ</t>
    </rPh>
    <rPh sb="12" eb="13">
      <t>オコ</t>
    </rPh>
    <rPh sb="14" eb="16">
      <t>バアイ</t>
    </rPh>
    <rPh sb="17" eb="21">
      <t>メンジョヨウケン</t>
    </rPh>
    <rPh sb="24" eb="26">
      <t>シカク</t>
    </rPh>
    <rPh sb="27" eb="28">
      <t>ショウ</t>
    </rPh>
    <rPh sb="30" eb="32">
      <t>ショメン</t>
    </rPh>
    <rPh sb="33" eb="34">
      <t>ウツ</t>
    </rPh>
    <rPh sb="37" eb="41">
      <t>ジギョウヌシナド</t>
    </rPh>
    <rPh sb="42" eb="46">
      <t>ゲンポンショウメイ</t>
    </rPh>
    <rPh sb="47" eb="48">
      <t>ウ</t>
    </rPh>
    <rPh sb="50" eb="54">
      <t>ホンモウシコミショ</t>
    </rPh>
    <rPh sb="55" eb="57">
      <t>テンプ</t>
    </rPh>
    <phoneticPr fontId="1"/>
  </si>
  <si>
    <t>この講習では、受講資格を有していることの証明が必要です。受講資格の内容は講習案内等を確認してください。</t>
    <rPh sb="2" eb="4">
      <t>コウシュウ</t>
    </rPh>
    <rPh sb="7" eb="11">
      <t>ジュコウシカク</t>
    </rPh>
    <rPh sb="12" eb="13">
      <t>ユウ</t>
    </rPh>
    <rPh sb="20" eb="22">
      <t>ショウメイ</t>
    </rPh>
    <rPh sb="23" eb="25">
      <t>ヒツヨウ</t>
    </rPh>
    <rPh sb="28" eb="32">
      <t>ジュコウシカク</t>
    </rPh>
    <rPh sb="33" eb="35">
      <t>ナイヨウ</t>
    </rPh>
    <rPh sb="36" eb="40">
      <t>コウシュウアンナイ</t>
    </rPh>
    <rPh sb="40" eb="41">
      <t>ナド</t>
    </rPh>
    <rPh sb="42" eb="44">
      <t>カクニン</t>
    </rPh>
    <phoneticPr fontId="1"/>
  </si>
  <si>
    <t>特別教育等の資格証等の写しに事業主等の原本証明を受け、本申込書に添付してください。</t>
    <rPh sb="0" eb="4">
      <t>トクベツキョウイク</t>
    </rPh>
    <rPh sb="4" eb="5">
      <t>ナド</t>
    </rPh>
    <rPh sb="6" eb="8">
      <t>シカク</t>
    </rPh>
    <rPh sb="8" eb="9">
      <t>ショウ</t>
    </rPh>
    <rPh sb="9" eb="10">
      <t>ナド</t>
    </rPh>
    <rPh sb="11" eb="12">
      <t>ウツ</t>
    </rPh>
    <rPh sb="14" eb="18">
      <t>ジギョウヌシナド</t>
    </rPh>
    <rPh sb="19" eb="23">
      <t>ゲンポンショウメイ</t>
    </rPh>
    <rPh sb="24" eb="25">
      <t>ウ</t>
    </rPh>
    <rPh sb="27" eb="28">
      <t>ホン</t>
    </rPh>
    <rPh sb="28" eb="31">
      <t>モウシコミショ</t>
    </rPh>
    <rPh sb="32" eb="34">
      <t>テンプ</t>
    </rPh>
    <phoneticPr fontId="1"/>
  </si>
  <si>
    <t>経験年月数が3年未満（ただし、2年以上であることが必要。）で、特定学科を卒業する等により受講資格を有する場合は、次の欄を記入し、卒業証書等の写しに事業主等の原本証明を受け、本申込書に添付してください。</t>
    <rPh sb="3" eb="4">
      <t>ツキ</t>
    </rPh>
    <rPh sb="16" eb="19">
      <t>ネンイジョウ</t>
    </rPh>
    <rPh sb="25" eb="27">
      <t>ヒツヨウ</t>
    </rPh>
    <rPh sb="36" eb="38">
      <t>ソツギョウ</t>
    </rPh>
    <rPh sb="44" eb="48">
      <t>ジュコウシカク</t>
    </rPh>
    <rPh sb="49" eb="50">
      <t>ユウ</t>
    </rPh>
    <rPh sb="52" eb="54">
      <t>バアイ</t>
    </rPh>
    <rPh sb="56" eb="57">
      <t>ツギ</t>
    </rPh>
    <rPh sb="58" eb="59">
      <t>ラン</t>
    </rPh>
    <rPh sb="60" eb="62">
      <t>キニュウ</t>
    </rPh>
    <rPh sb="64" eb="69">
      <t>ソツギョウショウショナド</t>
    </rPh>
    <rPh sb="70" eb="71">
      <t>ウツ</t>
    </rPh>
    <rPh sb="73" eb="77">
      <t>ジギョウヌシナド</t>
    </rPh>
    <rPh sb="78" eb="82">
      <t>ゲンポンショウメイ</t>
    </rPh>
    <rPh sb="83" eb="84">
      <t>ウ</t>
    </rPh>
    <rPh sb="86" eb="90">
      <t>ホンモウシコミショ</t>
    </rPh>
    <phoneticPr fontId="1"/>
  </si>
  <si>
    <t>作成年月日</t>
    <rPh sb="0" eb="5">
      <t>サクセイネンガッピ</t>
    </rPh>
    <phoneticPr fontId="1"/>
  </si>
  <si>
    <t>・受講者氏名の「ふりがな」を平仮名で入力してください。</t>
    <rPh sb="1" eb="6">
      <t>ジュコウシャシメイ</t>
    </rPh>
    <rPh sb="14" eb="17">
      <t>ヒラガナ</t>
    </rPh>
    <rPh sb="18" eb="20">
      <t>ニュウリョク</t>
    </rPh>
    <phoneticPr fontId="1"/>
  </si>
  <si>
    <t>入力項目は以上となります。</t>
    <rPh sb="0" eb="4">
      <t>ニュウリョクコウモク</t>
    </rPh>
    <rPh sb="5" eb="7">
      <t>イジョウ</t>
    </rPh>
    <phoneticPr fontId="1"/>
  </si>
  <si>
    <t>「受講申込書」を「受講申込書」sheetから印刷してください。</t>
    <rPh sb="1" eb="6">
      <t>ジュコウモウシコミショ</t>
    </rPh>
    <rPh sb="9" eb="11">
      <t>ジュコウ</t>
    </rPh>
    <rPh sb="11" eb="14">
      <t>モウシコミショ</t>
    </rPh>
    <rPh sb="22" eb="24">
      <t>インサツ</t>
    </rPh>
    <phoneticPr fontId="1"/>
  </si>
  <si>
    <t>←選択</t>
    <rPh sb="1" eb="3">
      <t>センタク</t>
    </rPh>
    <phoneticPr fontId="1"/>
  </si>
  <si>
    <t>「一般（非会員）」は、そのままにしてください。</t>
    <rPh sb="1" eb="3">
      <t>イッパン</t>
    </rPh>
    <rPh sb="4" eb="7">
      <t>ヒカイイン</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</si>
  <si>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</si>
  <si>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</si>
  <si>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する/しない</t>
  </si>
  <si>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</si>
  <si>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</si>
  <si>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・住所の郵便番号を入力してください。</t>
    <rPh sb="1" eb="3">
      <t>ジュウショ</t>
    </rPh>
    <rPh sb="4" eb="8">
      <t>ユウビンバンゴウ</t>
    </rPh>
    <rPh sb="9" eb="11">
      <t>ニュウリョク</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</si>
  <si>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</si>
  <si>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</si>
  <si>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「通称名」</t>
    <rPh sb="1" eb="3">
      <t>ツウショウ</t>
    </rPh>
    <rPh sb="3" eb="4">
      <t>メイ</t>
    </rPh>
    <phoneticPr fontId="1"/>
  </si>
  <si>
    <t>入力の例：３年１０ケ月</t>
    <phoneticPr fontId="1"/>
  </si>
  <si>
    <t>参考</t>
    <rPh sb="0" eb="2">
      <t>サンコウ</t>
    </rPh>
    <phoneticPr fontId="1"/>
  </si>
  <si>
    <t>合計（合算）した経験年月数</t>
    <rPh sb="0" eb="2">
      <t>ゴウケイ</t>
    </rPh>
    <rPh sb="3" eb="5">
      <t>ガッサン</t>
    </rPh>
    <rPh sb="8" eb="10">
      <t>ケイケン</t>
    </rPh>
    <rPh sb="10" eb="13">
      <t>ネンゲツスウ</t>
    </rPh>
    <phoneticPr fontId="1"/>
  </si>
  <si>
    <t>ⅰ＋ⅱ＋ⅲの合計した経験年月数</t>
    <rPh sb="6" eb="8">
      <t>ゴウケイ</t>
    </rPh>
    <rPh sb="10" eb="12">
      <t>ケイケン</t>
    </rPh>
    <rPh sb="12" eb="14">
      <t>ネンゲツ</t>
    </rPh>
    <rPh sb="14" eb="15">
      <t>スウ</t>
    </rPh>
    <phoneticPr fontId="1"/>
  </si>
  <si>
    <t>EからFまでの期間の内、経験した年月数</t>
    <rPh sb="7" eb="9">
      <t>キカン</t>
    </rPh>
    <rPh sb="10" eb="11">
      <t>ウチ</t>
    </rPh>
    <rPh sb="12" eb="14">
      <t>ケイケン</t>
    </rPh>
    <rPh sb="16" eb="18">
      <t>ネンゲツ</t>
    </rPh>
    <rPh sb="18" eb="19">
      <t>スウ</t>
    </rPh>
    <phoneticPr fontId="1"/>
  </si>
  <si>
    <t>CからDまでの期間の内、経験した年月数</t>
    <rPh sb="7" eb="9">
      <t>キカン</t>
    </rPh>
    <rPh sb="10" eb="11">
      <t>ウチ</t>
    </rPh>
    <rPh sb="12" eb="14">
      <t>ケイケン</t>
    </rPh>
    <rPh sb="16" eb="18">
      <t>ネンゲツ</t>
    </rPh>
    <rPh sb="18" eb="19">
      <t>スウ</t>
    </rPh>
    <phoneticPr fontId="1"/>
  </si>
  <si>
    <t>AからBまでの期間の内、経験した年月数</t>
    <rPh sb="7" eb="9">
      <t>キカン</t>
    </rPh>
    <rPh sb="10" eb="11">
      <t>ウチ</t>
    </rPh>
    <rPh sb="12" eb="14">
      <t>ケイケン</t>
    </rPh>
    <rPh sb="16" eb="18">
      <t>ネンゲツ</t>
    </rPh>
    <rPh sb="18" eb="19">
      <t>スウ</t>
    </rPh>
    <phoneticPr fontId="1"/>
  </si>
  <si>
    <t>経験年数が3年以上の方については、この項目の記入は不要です。</t>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</si>
  <si>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</si>
  <si>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</si>
  <si>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</si>
  <si>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こちらは、建設業労働災害防止協会富山県支部が実施する「足場の組立て等作業主任者技能講習」の受講申込書作成画面です。</t>
    <rPh sb="5" eb="16">
      <t>ケンセツギョウロウドウサイガイボウシキョウカイ</t>
    </rPh>
    <rPh sb="16" eb="21">
      <t>トヤマケンシブ</t>
    </rPh>
    <rPh sb="22" eb="24">
      <t>ジッシ</t>
    </rPh>
    <rPh sb="27" eb="29">
      <t>アシバ</t>
    </rPh>
    <rPh sb="30" eb="32">
      <t>クミタ</t>
    </rPh>
    <rPh sb="33" eb="34">
      <t>ナド</t>
    </rPh>
    <rPh sb="34" eb="39">
      <t>サギョウシュニンシャ</t>
    </rPh>
    <rPh sb="39" eb="43">
      <t>ギノウコウシュウ</t>
    </rPh>
    <rPh sb="45" eb="47">
      <t>ジュコウ</t>
    </rPh>
    <rPh sb="47" eb="50">
      <t>モウシコミショ</t>
    </rPh>
    <rPh sb="50" eb="52">
      <t>サクセイ</t>
    </rPh>
    <rPh sb="52" eb="54">
      <t>ガメン</t>
    </rPh>
    <phoneticPr fontId="1"/>
  </si>
  <si>
    <t>「情報入力」sheetに必要項目を入力してください。</t>
    <rPh sb="1" eb="5">
      <t>ジョウホウニュウリョク</t>
    </rPh>
    <rPh sb="12" eb="16">
      <t>ヒツヨウコウモク</t>
    </rPh>
    <rPh sb="17" eb="19">
      <t>ニュウリョク</t>
    </rPh>
    <phoneticPr fontId="1"/>
  </si>
  <si>
    <t>他の講習では使用できません。</t>
    <rPh sb="0" eb="1">
      <t>タ</t>
    </rPh>
    <rPh sb="2" eb="4">
      <t>コウシュウ</t>
    </rPh>
    <rPh sb="6" eb="8">
      <t>シヨウ</t>
    </rPh>
    <phoneticPr fontId="1"/>
  </si>
  <si>
    <t>作成手順は、次のとおりです。</t>
    <rPh sb="0" eb="4">
      <t>サクセイテジュン</t>
    </rPh>
    <rPh sb="6" eb="7">
      <t>ツギ</t>
    </rPh>
    <phoneticPr fontId="1"/>
  </si>
  <si>
    <t>印刷した受講申込書に事業主等の証明（記名・押印又は署名）を受けてください。</t>
    <rPh sb="0" eb="2">
      <t>インサツ</t>
    </rPh>
    <rPh sb="4" eb="9">
      <t>ジュコウモウシコミショ</t>
    </rPh>
    <rPh sb="10" eb="14">
      <t>ジギョウヌシナド</t>
    </rPh>
    <rPh sb="15" eb="17">
      <t>ショウメイ</t>
    </rPh>
    <rPh sb="18" eb="20">
      <t>キメイ</t>
    </rPh>
    <rPh sb="21" eb="23">
      <t>オウイン</t>
    </rPh>
    <rPh sb="23" eb="24">
      <t>マタ</t>
    </rPh>
    <rPh sb="25" eb="27">
      <t>ショメイ</t>
    </rPh>
    <rPh sb="29" eb="30">
      <t>ウ</t>
    </rPh>
    <phoneticPr fontId="1"/>
  </si>
  <si>
    <t>なお、受講申込書に添付することが必要な書類は、「申込時に必要なもの」sheetをご確認ください。</t>
    <rPh sb="3" eb="8">
      <t>ジュコウモウシコミショ</t>
    </rPh>
    <rPh sb="9" eb="11">
      <t>テンプ</t>
    </rPh>
    <rPh sb="16" eb="18">
      <t>ヒツヨウ</t>
    </rPh>
    <rPh sb="19" eb="21">
      <t>ショルイ</t>
    </rPh>
    <rPh sb="24" eb="26">
      <t>モウシコ</t>
    </rPh>
    <rPh sb="26" eb="27">
      <t>ジ</t>
    </rPh>
    <rPh sb="28" eb="30">
      <t>ヒツヨウ</t>
    </rPh>
    <rPh sb="41" eb="43">
      <t>カクニン</t>
    </rPh>
    <phoneticPr fontId="1"/>
  </si>
  <si>
    <t>・申込書作成年月日</t>
    <phoneticPr fontId="1"/>
  </si>
  <si>
    <t>受講料等のお支払い時に、適格請求書（インボイス）に該当する領収証を発行します。</t>
    <rPh sb="9" eb="10">
      <t>ジ</t>
    </rPh>
    <phoneticPr fontId="1"/>
  </si>
  <si>
    <t>経験年月数</t>
    <rPh sb="0" eb="5">
      <t>ケイケンネンゲツスウ</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</si>
  <si>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</si>
  <si>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</si>
  <si>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</si>
  <si>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</si>
  <si>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　受講希望者１名につき、１枚作成してください。</t>
    <rPh sb="1" eb="6">
      <t>ジュコウキボウシャ</t>
    </rPh>
    <rPh sb="7" eb="8">
      <t>メイ</t>
    </rPh>
    <rPh sb="13" eb="16">
      <t>マイサクセイ</t>
    </rPh>
    <phoneticPr fontId="1"/>
  </si>
  <si>
    <t>　「②受講資格」欄に受講資格の証明が無い場合は受付けできません。</t>
    <phoneticPr fontId="1"/>
  </si>
  <si>
    <t>　「証明年月日」、「会社名」、「証明者の役職・氏名」等に漏れがないようご注意ください。</t>
    <phoneticPr fontId="1"/>
  </si>
  <si>
    <t>注意事項</t>
    <rPh sb="0" eb="4">
      <t>チュウイジコウ</t>
    </rPh>
    <phoneticPr fontId="1"/>
  </si>
  <si>
    <t>②</t>
    <phoneticPr fontId="1"/>
  </si>
  <si>
    <t>　資格証等（表面及び裏面）の写しをとり、写しの余白又は裏面に「原本と相違ないことを証明します。」との文言、「証明年月日」及び「会社名」、をご記入の上、代表取締役、支店長等の部長以上の役職者の「記名及び押印」または「署名（直筆自筆）」により原本証明を受けてください。
なお、申込み窓口に資格証等の原本をご持参いただければ、窓口で証明を行ないます。</t>
    <phoneticPr fontId="1"/>
  </si>
  <si>
    <t>　受講者本人が事業主である場合は、自身の経験年月数等を自分で証明することはできませんので、元請けや所属事業場の部長以上の役員等から証明を受けてください。</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</si>
  <si>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</si>
  <si>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</si>
  <si>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</si>
  <si>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</si>
  <si>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</si>
  <si>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</si>
  <si>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</si>
  <si>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④</t>
    <phoneticPr fontId="1"/>
  </si>
  <si>
    <t>受講料・テキスト代</t>
    <rPh sb="0" eb="3">
      <t>ジュコウリョウ</t>
    </rPh>
    <rPh sb="8" eb="9">
      <t>ダイ</t>
    </rPh>
    <phoneticPr fontId="1"/>
  </si>
  <si>
    <t>「足場の組立て等作業主任者技能講習」受講申込書</t>
    <rPh sb="1" eb="3">
      <t>アシバ</t>
    </rPh>
    <rPh sb="4" eb="6">
      <t>クミタ</t>
    </rPh>
    <rPh sb="7" eb="8">
      <t>ナド</t>
    </rPh>
    <rPh sb="8" eb="17">
      <t>サギョウシュニンシャギノウコウシュウ</t>
    </rPh>
    <rPh sb="18" eb="23">
      <t>ジュコウモウシコミショ</t>
    </rPh>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</si>
  <si>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</si>
  <si>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　建災防富山県支部では証明できません。</t>
    <phoneticPr fontId="1"/>
  </si>
  <si>
    <t>⑤</t>
    <phoneticPr fontId="1"/>
  </si>
  <si>
    <t>・受講科目の受講の一部免除に係る証明書類</t>
    <rPh sb="1" eb="5">
      <t>ジュコウカモク</t>
    </rPh>
    <rPh sb="6" eb="8">
      <t>ジュコウ</t>
    </rPh>
    <rPh sb="9" eb="11">
      <t>イチブ</t>
    </rPh>
    <rPh sb="11" eb="13">
      <t>メンジョ</t>
    </rPh>
    <rPh sb="14" eb="15">
      <t>カカ</t>
    </rPh>
    <rPh sb="16" eb="18">
      <t>ショウメイ</t>
    </rPh>
    <rPh sb="18" eb="20">
      <t>ショルイ</t>
    </rPh>
    <phoneticPr fontId="1"/>
  </si>
  <si>
    <t>次のいずれかを申込書に付けてください。</t>
    <rPh sb="0" eb="1">
      <t>ツギ</t>
    </rPh>
    <rPh sb="7" eb="10">
      <t>モウシコミショ</t>
    </rPh>
    <rPh sb="11" eb="12">
      <t>ツ</t>
    </rPh>
    <phoneticPr fontId="1"/>
  </si>
  <si>
    <t>　・とびに係る職業訓練指導員免許証の写しに原本証明を行なった物</t>
    <rPh sb="5" eb="6">
      <t>カカ</t>
    </rPh>
    <rPh sb="7" eb="14">
      <t>ショクギョウクンレンシドウイン</t>
    </rPh>
    <rPh sb="14" eb="17">
      <t>メンキョショウ</t>
    </rPh>
    <rPh sb="18" eb="19">
      <t>ウツ</t>
    </rPh>
    <rPh sb="21" eb="25">
      <t>ゲンポンショウメイ</t>
    </rPh>
    <rPh sb="26" eb="27">
      <t>オコ</t>
    </rPh>
    <rPh sb="30" eb="31">
      <t>モノ</t>
    </rPh>
    <phoneticPr fontId="1"/>
  </si>
  <si>
    <t>　・とびに係る1級又は2級技能検定合格証の写しに原本証明を行なった物</t>
    <rPh sb="5" eb="6">
      <t>カカ</t>
    </rPh>
    <rPh sb="8" eb="10">
      <t>キュウマタ</t>
    </rPh>
    <rPh sb="12" eb="13">
      <t>キュウ</t>
    </rPh>
    <rPh sb="13" eb="17">
      <t>ギノウケンテイ</t>
    </rPh>
    <rPh sb="17" eb="19">
      <t>ゴウカク</t>
    </rPh>
    <rPh sb="19" eb="20">
      <t>ショウ</t>
    </rPh>
    <rPh sb="21" eb="22">
      <t>ウツ</t>
    </rPh>
    <rPh sb="24" eb="26">
      <t>ゲンポン</t>
    </rPh>
    <rPh sb="26" eb="28">
      <t>ショウメイ</t>
    </rPh>
    <rPh sb="29" eb="30">
      <t>オコ</t>
    </rPh>
    <rPh sb="33" eb="34">
      <t>モノ</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</si>
  <si>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</si>
  <si>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「旧姓」・・・</t>
    <phoneticPr fontId="1"/>
  </si>
  <si>
    <t>「通称名」・・・</t>
    <rPh sb="1" eb="3">
      <t>ツウショウ</t>
    </rPh>
    <rPh sb="3" eb="4">
      <t>メイ</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</si>
  <si>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</si>
  <si>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A.開始年月日</t>
    <rPh sb="2" eb="4">
      <t>カイシ</t>
    </rPh>
    <rPh sb="4" eb="6">
      <t>ネンゲツ</t>
    </rPh>
    <rPh sb="6" eb="7">
      <t>ニチ</t>
    </rPh>
    <phoneticPr fontId="1"/>
  </si>
  <si>
    <t>B.終了年月日</t>
    <rPh sb="2" eb="6">
      <t>シュウリョウネンゲツ</t>
    </rPh>
    <rPh sb="6" eb="7">
      <t>ニチ</t>
    </rPh>
    <phoneticPr fontId="1"/>
  </si>
  <si>
    <t>C.開始年月日</t>
    <rPh sb="2" eb="4">
      <t>カイシ</t>
    </rPh>
    <rPh sb="4" eb="6">
      <t>ネンゲツ</t>
    </rPh>
    <rPh sb="6" eb="7">
      <t>ニチ</t>
    </rPh>
    <phoneticPr fontId="1"/>
  </si>
  <si>
    <t>D.終了年月日</t>
    <rPh sb="2" eb="6">
      <t>シュウリョウネンゲツ</t>
    </rPh>
    <rPh sb="6" eb="7">
      <t>ニチ</t>
    </rPh>
    <phoneticPr fontId="1"/>
  </si>
  <si>
    <t>E.開始年月日</t>
    <rPh sb="2" eb="4">
      <t>カイシ</t>
    </rPh>
    <rPh sb="4" eb="6">
      <t>ネンゲツ</t>
    </rPh>
    <rPh sb="6" eb="7">
      <t>ニチ</t>
    </rPh>
    <phoneticPr fontId="1"/>
  </si>
  <si>
    <t>F.終了年月日</t>
    <rPh sb="2" eb="6">
      <t>シュウリョウネンゲツ</t>
    </rPh>
    <rPh sb="6" eb="7">
      <t>ニチ</t>
    </rPh>
    <phoneticPr fontId="1"/>
  </si>
  <si>
    <t>「申込時に必要な物」についてはこちらをご確認ください。</t>
    <rPh sb="1" eb="4">
      <t>モウシコミジ</t>
    </rPh>
    <rPh sb="5" eb="7">
      <t>ヒツヨウ</t>
    </rPh>
    <rPh sb="8" eb="9">
      <t>モノ</t>
    </rPh>
    <rPh sb="20" eb="22">
      <t>カクニン</t>
    </rPh>
    <phoneticPr fontId="1"/>
  </si>
  <si>
    <t>とびに係る１級又は２級の技能検定に合格した者</t>
    <rPh sb="3" eb="4">
      <t>カカ</t>
    </rPh>
    <rPh sb="6" eb="7">
      <t>キュウ</t>
    </rPh>
    <rPh sb="7" eb="8">
      <t>マタ</t>
    </rPh>
    <rPh sb="10" eb="11">
      <t>キュウ</t>
    </rPh>
    <rPh sb="12" eb="14">
      <t>ギノウ</t>
    </rPh>
    <rPh sb="14" eb="16">
      <t>ケンテイ</t>
    </rPh>
    <rPh sb="17" eb="19">
      <t>ゴウカク</t>
    </rPh>
    <rPh sb="21" eb="22">
      <t>モノ</t>
    </rPh>
    <phoneticPr fontId="1"/>
  </si>
  <si>
    <t>とび科の職種に係る職業訓練指導員免許を受けた者</t>
    <rPh sb="2" eb="3">
      <t>カ</t>
    </rPh>
    <rPh sb="4" eb="6">
      <t>ショクシュ</t>
    </rPh>
    <rPh sb="7" eb="8">
      <t>カカ</t>
    </rPh>
    <rPh sb="9" eb="11">
      <t>ショクギョウ</t>
    </rPh>
    <rPh sb="11" eb="13">
      <t>クンレン</t>
    </rPh>
    <rPh sb="13" eb="16">
      <t>シドウイン</t>
    </rPh>
    <rPh sb="16" eb="18">
      <t>メンキョ</t>
    </rPh>
    <rPh sb="19" eb="20">
      <t>ウ</t>
    </rPh>
    <rPh sb="22" eb="23">
      <t>モノ</t>
    </rPh>
    <phoneticPr fontId="1"/>
  </si>
  <si>
    <t>2015（平成27）年の足場の規則改正についてはこちらをご確認ください。
（厚生労働省ホームページにリンク）</t>
    <rPh sb="5" eb="7">
      <t>ヘイセイ</t>
    </rPh>
    <rPh sb="10" eb="11">
      <t>ネン</t>
    </rPh>
    <rPh sb="12" eb="14">
      <t>アシバ</t>
    </rPh>
    <rPh sb="15" eb="19">
      <t>キソクカイセイ</t>
    </rPh>
    <rPh sb="29" eb="31">
      <t>カクニン</t>
    </rPh>
    <rPh sb="38" eb="43">
      <t>コウセイロウドウショウ</t>
    </rPh>
    <phoneticPr fontId="1"/>
  </si>
  <si>
    <t>「情報入力」へ</t>
    <rPh sb="1" eb="5">
      <t>ジョウ</t>
    </rPh>
    <phoneticPr fontId="1"/>
  </si>
  <si>
    <t>　ⅰ～ⅲの経験時期に関する説明はこちらをご確認ください。</t>
    <rPh sb="5" eb="7">
      <t>ケイケン</t>
    </rPh>
    <rPh sb="7" eb="9">
      <t>ジキ</t>
    </rPh>
    <rPh sb="10" eb="11">
      <t>カン</t>
    </rPh>
    <rPh sb="13" eb="15">
      <t>セツメイ</t>
    </rPh>
    <rPh sb="21" eb="23">
      <t>カクニン</t>
    </rPh>
    <phoneticPr fontId="1"/>
  </si>
  <si>
    <t>－年</t>
    <rPh sb="1" eb="2">
      <t>ネン</t>
    </rPh>
    <phoneticPr fontId="1"/>
  </si>
  <si>
    <t>－月</t>
    <rPh sb="1" eb="2">
      <t>ツキ</t>
    </rPh>
    <phoneticPr fontId="1"/>
  </si>
  <si>
    <t>－日</t>
    <rPh sb="1" eb="2">
      <t>ヒ</t>
    </rPh>
    <phoneticPr fontId="1"/>
  </si>
  <si>
    <t>18歳になった年月日</t>
    <rPh sb="2" eb="3">
      <t>サイ</t>
    </rPh>
    <rPh sb="7" eb="10">
      <t>ネンガッピ</t>
    </rPh>
    <phoneticPr fontId="1"/>
  </si>
  <si>
    <t>年</t>
    <rPh sb="0" eb="1">
      <t>ネン</t>
    </rPh>
    <phoneticPr fontId="1"/>
  </si>
  <si>
    <t>日</t>
    <rPh sb="0" eb="1">
      <t>ニチ</t>
    </rPh>
    <phoneticPr fontId="1"/>
  </si>
  <si>
    <t>満18歳以上になった年月日の計算</t>
    <rPh sb="0" eb="1">
      <t>マン</t>
    </rPh>
    <rPh sb="3" eb="6">
      <t>サイイジョウ</t>
    </rPh>
    <rPh sb="10" eb="13">
      <t>ネンガッピ</t>
    </rPh>
    <rPh sb="14" eb="16">
      <t>ケイサン</t>
    </rPh>
    <phoneticPr fontId="1"/>
  </si>
  <si>
    <t>特別教育修了日</t>
    <rPh sb="0" eb="4">
      <t>トクベツキョウイク</t>
    </rPh>
    <rPh sb="4" eb="6">
      <t>シュウリョウ</t>
    </rPh>
    <rPh sb="6" eb="7">
      <t>ビ</t>
    </rPh>
    <phoneticPr fontId="1"/>
  </si>
  <si>
    <t>2017年7月1日以降の開始日</t>
    <rPh sb="4" eb="5">
      <t>ネン</t>
    </rPh>
    <rPh sb="6" eb="7">
      <t>ガツ</t>
    </rPh>
    <rPh sb="8" eb="9">
      <t>ニチ</t>
    </rPh>
    <rPh sb="9" eb="11">
      <t>イコウ</t>
    </rPh>
    <rPh sb="12" eb="15">
      <t>カイシビ</t>
    </rPh>
    <phoneticPr fontId="1"/>
  </si>
  <si>
    <t>-</t>
    <phoneticPr fontId="1"/>
  </si>
  <si>
    <t>=</t>
    <phoneticPr fontId="1"/>
  </si>
  <si>
    <t>特別教育修了日と経験開始日の関係</t>
    <rPh sb="0" eb="6">
      <t>トクベツキョウイクシュウリョウ</t>
    </rPh>
    <rPh sb="6" eb="7">
      <t>ビ</t>
    </rPh>
    <rPh sb="8" eb="13">
      <t>ケイケンカイシビ</t>
    </rPh>
    <rPh sb="14" eb="16">
      <t>カンケイ</t>
    </rPh>
    <phoneticPr fontId="1"/>
  </si>
  <si>
    <t>ⅰ　終了年月日</t>
    <rPh sb="2" eb="4">
      <t>シュウリョウ</t>
    </rPh>
    <rPh sb="4" eb="7">
      <t>ネンガッピ</t>
    </rPh>
    <phoneticPr fontId="1"/>
  </si>
  <si>
    <t>I　開始年月日</t>
    <rPh sb="2" eb="7">
      <t>カイシネンガッピ</t>
    </rPh>
    <phoneticPr fontId="1"/>
  </si>
  <si>
    <t>-</t>
    <phoneticPr fontId="1"/>
  </si>
  <si>
    <t>基準日</t>
    <rPh sb="0" eb="3">
      <t>キジュンビ</t>
    </rPh>
    <phoneticPr fontId="1"/>
  </si>
  <si>
    <t>=</t>
    <phoneticPr fontId="1"/>
  </si>
  <si>
    <t>ⅱ　開始年月日</t>
    <rPh sb="2" eb="7">
      <t>カイシネンガッピ</t>
    </rPh>
    <phoneticPr fontId="1"/>
  </si>
  <si>
    <t>ⅱ　終了年月日</t>
    <rPh sb="2" eb="4">
      <t>シュウリョウ</t>
    </rPh>
    <rPh sb="4" eb="7">
      <t>ネンガッピ</t>
    </rPh>
    <phoneticPr fontId="1"/>
  </si>
  <si>
    <t>ⅲ　開始年月日</t>
    <rPh sb="2" eb="7">
      <t>カイシネンガッピ</t>
    </rPh>
    <phoneticPr fontId="1"/>
  </si>
  <si>
    <t>ⅲ　終了年月日</t>
    <rPh sb="2" eb="4">
      <t>シュウリョウ</t>
    </rPh>
    <rPh sb="4" eb="7">
      <t>ネンガッピ</t>
    </rPh>
    <phoneticPr fontId="1"/>
  </si>
  <si>
    <t>開始年月日</t>
    <rPh sb="0" eb="5">
      <t>カイシネンガッピ</t>
    </rPh>
    <phoneticPr fontId="1"/>
  </si>
  <si>
    <t>終了年月日</t>
    <rPh sb="0" eb="2">
      <t>シュウリョウ</t>
    </rPh>
    <rPh sb="2" eb="5">
      <t>ネンガッピ</t>
    </rPh>
    <phoneticPr fontId="1"/>
  </si>
  <si>
    <t>-</t>
    <phoneticPr fontId="1"/>
  </si>
  <si>
    <t>=</t>
    <phoneticPr fontId="1"/>
  </si>
  <si>
    <t>ⅰ経験の開始年月日と満年齢</t>
    <rPh sb="1" eb="3">
      <t>ケイケン</t>
    </rPh>
    <rPh sb="4" eb="9">
      <t>カイシネンガッピ</t>
    </rPh>
    <rPh sb="10" eb="13">
      <t>マンネンレイ</t>
    </rPh>
    <phoneticPr fontId="1"/>
  </si>
  <si>
    <t>ⅰ経験の終了年月日と満年齢</t>
    <rPh sb="1" eb="3">
      <t>ケイケン</t>
    </rPh>
    <rPh sb="4" eb="6">
      <t>シュウリョウ</t>
    </rPh>
    <rPh sb="6" eb="9">
      <t>ネンガッピ</t>
    </rPh>
    <rPh sb="10" eb="13">
      <t>マンネンレイ</t>
    </rPh>
    <phoneticPr fontId="1"/>
  </si>
  <si>
    <t>ⅱ経験の開始年月日と満年齢</t>
    <rPh sb="1" eb="3">
      <t>ケイケン</t>
    </rPh>
    <rPh sb="4" eb="9">
      <t>カイシネンガッピ</t>
    </rPh>
    <rPh sb="10" eb="13">
      <t>マンネンレイ</t>
    </rPh>
    <phoneticPr fontId="1"/>
  </si>
  <si>
    <t>ⅱ経験の終了年月日と満年齢</t>
    <rPh sb="1" eb="3">
      <t>ケイケン</t>
    </rPh>
    <rPh sb="4" eb="6">
      <t>シュウリョウ</t>
    </rPh>
    <rPh sb="6" eb="9">
      <t>ネンガッピ</t>
    </rPh>
    <rPh sb="10" eb="13">
      <t>マンネンレイ</t>
    </rPh>
    <phoneticPr fontId="1"/>
  </si>
  <si>
    <t>ⅲ経験の開始年月日と満年齢</t>
    <rPh sb="1" eb="3">
      <t>ケイケン</t>
    </rPh>
    <rPh sb="4" eb="9">
      <t>カイシネンガッピ</t>
    </rPh>
    <rPh sb="10" eb="13">
      <t>マンネンレイ</t>
    </rPh>
    <phoneticPr fontId="1"/>
  </si>
  <si>
    <t>ⅲ経験の終了年月日と満年齢</t>
    <rPh sb="1" eb="3">
      <t>ケイケン</t>
    </rPh>
    <rPh sb="4" eb="6">
      <t>シュウリョウ</t>
    </rPh>
    <rPh sb="6" eb="9">
      <t>ネンガッピ</t>
    </rPh>
    <rPh sb="10" eb="13">
      <t>マンネンレイ</t>
    </rPh>
    <phoneticPr fontId="1"/>
  </si>
  <si>
    <t>・外国籍者の氏名は「在留カード」等に記載されている氏名を入力してください。</t>
    <rPh sb="1" eb="5">
      <t>ガイコクセキシャ</t>
    </rPh>
    <rPh sb="6" eb="8">
      <t>シメイ</t>
    </rPh>
    <rPh sb="10" eb="12">
      <t>ザイリュウ</t>
    </rPh>
    <rPh sb="16" eb="17">
      <t>ナド</t>
    </rPh>
    <rPh sb="18" eb="20">
      <t>キサイ</t>
    </rPh>
    <rPh sb="25" eb="27">
      <t>シメイ</t>
    </rPh>
    <rPh sb="28" eb="30">
      <t>ニュウリョク</t>
    </rPh>
    <phoneticPr fontId="1"/>
  </si>
  <si>
    <t>・修了証には、戸籍登録されている正式な氏名の他、「旧姓」又は「通称名」の併記が可能です。希望される場合には、「する」を選択してください。</t>
    <rPh sb="1" eb="4">
      <t>シュウリョウショウ</t>
    </rPh>
    <rPh sb="7" eb="11">
      <t>コセキトウロク</t>
    </rPh>
    <rPh sb="16" eb="18">
      <t>セイシキ</t>
    </rPh>
    <rPh sb="19" eb="21">
      <t>シメイ</t>
    </rPh>
    <rPh sb="22" eb="23">
      <t>ホカ</t>
    </rPh>
    <rPh sb="25" eb="27">
      <t>キュウセイ</t>
    </rPh>
    <rPh sb="28" eb="29">
      <t>マタ</t>
    </rPh>
    <rPh sb="31" eb="33">
      <t>ツウショウ</t>
    </rPh>
    <rPh sb="33" eb="34">
      <t>メイ</t>
    </rPh>
    <rPh sb="36" eb="38">
      <t>ヘイキ</t>
    </rPh>
    <rPh sb="39" eb="41">
      <t>カノウ</t>
    </rPh>
    <rPh sb="44" eb="46">
      <t>キボウ</t>
    </rPh>
    <rPh sb="49" eb="51">
      <t>バアイ</t>
    </rPh>
    <rPh sb="59" eb="61">
      <t>センタク</t>
    </rPh>
    <phoneticPr fontId="1"/>
  </si>
  <si>
    <t>過去の戸籍上の姓</t>
    <rPh sb="0" eb="2">
      <t>カコ</t>
    </rPh>
    <rPh sb="3" eb="6">
      <t>コセキジョウ</t>
    </rPh>
    <rPh sb="7" eb="8">
      <t>セイ</t>
    </rPh>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</si>
  <si>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</si>
  <si>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ⅰからⅲ欄</t>
    <rPh sb="4" eb="5">
      <t>ラン</t>
    </rPh>
    <phoneticPr fontId="1"/>
  </si>
  <si>
    <t>ⅰ．2015（平成27）年6月30日までの間における従事開始及び終了年月日並びに経験年月数を入力してください。</t>
    <rPh sb="21" eb="22">
      <t>アイダ</t>
    </rPh>
    <rPh sb="26" eb="30">
      <t>ジュウジカイシ</t>
    </rPh>
    <rPh sb="30" eb="31">
      <t>オヨ</t>
    </rPh>
    <rPh sb="32" eb="34">
      <t>シュウリョウ</t>
    </rPh>
    <rPh sb="34" eb="37">
      <t>ネンガッピ</t>
    </rPh>
    <rPh sb="37" eb="38">
      <t>ナラ</t>
    </rPh>
    <rPh sb="40" eb="45">
      <t>ケイケンネンゲツスウ</t>
    </rPh>
    <rPh sb="46" eb="48">
      <t>ニュウリョク</t>
    </rPh>
    <phoneticPr fontId="1"/>
  </si>
  <si>
    <t>ⅱ．2015（平成27）年7月から2017（平成29）年6月末までの間における従事開始及び終了年月日並びに経験年月数を入力してください。</t>
    <phoneticPr fontId="1"/>
  </si>
  <si>
    <t>ⅲ．2017（平成29）年7月以降の間における従事開始及び終了年月日並びに経験年月数を入力してください。</t>
    <phoneticPr fontId="1"/>
  </si>
  <si>
    <t>「F.終了年月日」が事業主等の証明の「証明年月日」より後の日付の場合、適正な証明とは認められず、再提出をお願いすることになりますので、ご注意ください。</t>
    <rPh sb="7" eb="8">
      <t>ニチ</t>
    </rPh>
    <rPh sb="10" eb="14">
      <t>ジギョウヌシナド</t>
    </rPh>
    <rPh sb="15" eb="17">
      <t>ショウメイ</t>
    </rPh>
    <rPh sb="19" eb="24">
      <t>ショウメイネンガッピ</t>
    </rPh>
    <rPh sb="27" eb="28">
      <t>アト</t>
    </rPh>
    <rPh sb="29" eb="31">
      <t>ヒヅケ</t>
    </rPh>
    <rPh sb="32" eb="34">
      <t>バアイ</t>
    </rPh>
    <rPh sb="35" eb="37">
      <t>テキセイ</t>
    </rPh>
    <rPh sb="38" eb="40">
      <t>ショウメイ</t>
    </rPh>
    <rPh sb="42" eb="43">
      <t>ミト</t>
    </rPh>
    <rPh sb="48" eb="51">
      <t>サイテイシュツ</t>
    </rPh>
    <rPh sb="53" eb="54">
      <t>ネガ</t>
    </rPh>
    <rPh sb="68" eb="70">
      <t>チュウイ</t>
    </rPh>
    <phoneticPr fontId="1"/>
  </si>
  <si>
    <t>事業主等の証明（証明者の情報）</t>
    <rPh sb="0" eb="4">
      <t>ジギョウヌシナド</t>
    </rPh>
    <rPh sb="5" eb="7">
      <t>ショウメイ</t>
    </rPh>
    <rPh sb="8" eb="11">
      <t>ショウメイシャ</t>
    </rPh>
    <rPh sb="12" eb="14">
      <t>ジョウホウ</t>
    </rPh>
    <phoneticPr fontId="1"/>
  </si>
  <si>
    <t>この講習の申込みや受講に関することは、担当者あてにご連絡します。</t>
    <rPh sb="2" eb="4">
      <t>コウシュウ</t>
    </rPh>
    <rPh sb="5" eb="7">
      <t>モウシコミ</t>
    </rPh>
    <rPh sb="9" eb="11">
      <t>ジュコウ</t>
    </rPh>
    <rPh sb="12" eb="13">
      <t>カン</t>
    </rPh>
    <rPh sb="19" eb="22">
      <t>タントウシャ</t>
    </rPh>
    <rPh sb="26" eb="28">
      <t>レンラク</t>
    </rPh>
    <phoneticPr fontId="1"/>
  </si>
  <si>
    <t>学歴等によって経験年月が短縮される対象者については、受講を希望される講習の案内ページをご確認ください。（外部リンク）</t>
    <rPh sb="0" eb="3">
      <t>ガクレキナド</t>
    </rPh>
    <rPh sb="7" eb="11">
      <t>ケイケンネンゲツ</t>
    </rPh>
    <rPh sb="12" eb="14">
      <t>タンシュク</t>
    </rPh>
    <rPh sb="17" eb="20">
      <t>タイショウシャ</t>
    </rPh>
    <rPh sb="26" eb="28">
      <t>ジュコウ</t>
    </rPh>
    <rPh sb="29" eb="31">
      <t>キボウ</t>
    </rPh>
    <rPh sb="34" eb="36">
      <t>コウシュウ</t>
    </rPh>
    <rPh sb="37" eb="39">
      <t>アンナイ</t>
    </rPh>
    <rPh sb="44" eb="46">
      <t>カクニン</t>
    </rPh>
    <rPh sb="52" eb="54">
      <t>ガイブ</t>
    </rPh>
    <phoneticPr fontId="1"/>
  </si>
  <si>
    <t>受講科目の一部免除の対象となる方は、受講を希望される講習の案内ページをご確認ください。（外部リンク）</t>
    <rPh sb="0" eb="4">
      <t>ジュコウカモク</t>
    </rPh>
    <rPh sb="5" eb="9">
      <t>イチブメンジョ</t>
    </rPh>
    <rPh sb="10" eb="12">
      <t>タイショウ</t>
    </rPh>
    <rPh sb="15" eb="16">
      <t>カタ</t>
    </rPh>
    <rPh sb="18" eb="20">
      <t>ジュコウ</t>
    </rPh>
    <rPh sb="21" eb="23">
      <t>キボウ</t>
    </rPh>
    <rPh sb="26" eb="28">
      <t>コウシュウ</t>
    </rPh>
    <rPh sb="29" eb="31">
      <t>アンナイ</t>
    </rPh>
    <rPh sb="36" eb="38">
      <t>カクニン</t>
    </rPh>
    <rPh sb="44" eb="46">
      <t>ガイブ</t>
    </rPh>
    <phoneticPr fontId="1"/>
  </si>
  <si>
    <t>=</t>
    <phoneticPr fontId="1"/>
  </si>
  <si>
    <t>　証明には、代表取締役、支店長等の部長以上の役職者の「記名及び押印」または「署名」が必要です。</t>
    <phoneticPr fontId="1"/>
  </si>
  <si>
    <t>満年齢</t>
    <rPh sb="0" eb="3">
      <t>マンネンレイ</t>
    </rPh>
    <phoneticPr fontId="1"/>
  </si>
  <si>
    <t>A開始年月日</t>
    <rPh sb="1" eb="6">
      <t>カイシネンガッピ</t>
    </rPh>
    <phoneticPr fontId="1"/>
  </si>
  <si>
    <t>B終了年月日</t>
    <rPh sb="1" eb="3">
      <t>シュウリョウ</t>
    </rPh>
    <rPh sb="3" eb="6">
      <t>ネンガッピ</t>
    </rPh>
    <phoneticPr fontId="1"/>
  </si>
  <si>
    <t>C開始年月日</t>
    <rPh sb="1" eb="6">
      <t>カイシネンガッピ</t>
    </rPh>
    <phoneticPr fontId="1"/>
  </si>
  <si>
    <t>D終了年月日</t>
    <rPh sb="1" eb="3">
      <t>シュウリョウ</t>
    </rPh>
    <rPh sb="3" eb="6">
      <t>ネンガッピ</t>
    </rPh>
    <phoneticPr fontId="1"/>
  </si>
  <si>
    <t>加算</t>
    <rPh sb="0" eb="2">
      <t>カサン</t>
    </rPh>
    <phoneticPr fontId="1"/>
  </si>
  <si>
    <t>従事年月数の計算</t>
    <rPh sb="0" eb="2">
      <t>ジュウジ</t>
    </rPh>
    <rPh sb="2" eb="5">
      <t>ネンゲツスウ</t>
    </rPh>
    <rPh sb="6" eb="8">
      <t>ケイサン</t>
    </rPh>
    <phoneticPr fontId="1"/>
  </si>
  <si>
    <t>E開始年月日</t>
    <rPh sb="1" eb="6">
      <t>カイシネンガッピ</t>
    </rPh>
    <phoneticPr fontId="1"/>
  </si>
  <si>
    <t>F終了年月日</t>
    <rPh sb="1" eb="3">
      <t>シュウリョウ</t>
    </rPh>
    <rPh sb="3" eb="6">
      <t>ネンガッピ</t>
    </rPh>
    <phoneticPr fontId="1"/>
  </si>
  <si>
    <t>申込書作成時点での満年齢</t>
    <rPh sb="0" eb="3">
      <t>モウシコミショ</t>
    </rPh>
    <rPh sb="3" eb="7">
      <t>サクセイジテン</t>
    </rPh>
    <rPh sb="9" eb="12">
      <t>マンネンレイ</t>
    </rPh>
    <phoneticPr fontId="1"/>
  </si>
  <si>
    <t>　特別教育の全部省略については、こちらを確認してください。（外部リンク）</t>
    <rPh sb="1" eb="3">
      <t>トクベツ</t>
    </rPh>
    <rPh sb="3" eb="5">
      <t>キョウイク</t>
    </rPh>
    <rPh sb="6" eb="8">
      <t>ゼンブ</t>
    </rPh>
    <rPh sb="8" eb="10">
      <t>ショウリャク</t>
    </rPh>
    <rPh sb="20" eb="22">
      <t>カクニン</t>
    </rPh>
    <rPh sb="30" eb="32">
      <t>ガイブ</t>
    </rPh>
    <phoneticPr fontId="1"/>
  </si>
  <si>
    <t>　「足場の組立て等作業主任者技能講習」の受講資格は、「足場の組立て、解体又は変更に関する作業に３年以上従事した経験を有する者」等となっています。</t>
    <phoneticPr fontId="1"/>
  </si>
  <si>
    <t>　このため、特別教育を修了された方は特別教育の修了年月日を、特別教育の全部を省略できる資格等を取得された方は当該資格等の取得年月日を、入力してください。</t>
    <phoneticPr fontId="1"/>
  </si>
  <si>
    <t>※足場の組立て等の業務に適法に従事していた時期及び経験年月数を入力してください。</t>
    <rPh sb="1" eb="3">
      <t>アシバ</t>
    </rPh>
    <rPh sb="4" eb="6">
      <t>クミタ</t>
    </rPh>
    <rPh sb="7" eb="8">
      <t>ナド</t>
    </rPh>
    <rPh sb="9" eb="11">
      <t>ギョウム</t>
    </rPh>
    <rPh sb="12" eb="14">
      <t>テキホウ</t>
    </rPh>
    <rPh sb="15" eb="17">
      <t>ジュウジ</t>
    </rPh>
    <rPh sb="21" eb="23">
      <t>ジキ</t>
    </rPh>
    <rPh sb="23" eb="24">
      <t>オヨ</t>
    </rPh>
    <rPh sb="25" eb="27">
      <t>ケイケン</t>
    </rPh>
    <rPh sb="27" eb="29">
      <t>ネンゲツ</t>
    </rPh>
    <rPh sb="29" eb="30">
      <t>スウ</t>
    </rPh>
    <rPh sb="31" eb="33">
      <t>ニュウリョク</t>
    </rPh>
    <phoneticPr fontId="1"/>
  </si>
  <si>
    <t>　 適法でない経験時期等が含まれている場合、再度、申込書を提出いただくこととなります。</t>
    <rPh sb="2" eb="4">
      <t>テキホウ</t>
    </rPh>
    <rPh sb="7" eb="9">
      <t>ケイケン</t>
    </rPh>
    <rPh sb="9" eb="11">
      <t>ジキ</t>
    </rPh>
    <rPh sb="11" eb="12">
      <t>トウ</t>
    </rPh>
    <rPh sb="13" eb="14">
      <t>フク</t>
    </rPh>
    <rPh sb="19" eb="21">
      <t>バアイ</t>
    </rPh>
    <rPh sb="22" eb="24">
      <t>サイド</t>
    </rPh>
    <rPh sb="25" eb="28">
      <t>モウシコミショ</t>
    </rPh>
    <rPh sb="29" eb="31">
      <t>テイシュツ</t>
    </rPh>
    <phoneticPr fontId="1"/>
  </si>
  <si>
    <t>「受講資格に必要な学歴又は訓練」の添付書類</t>
    <rPh sb="1" eb="5">
      <t>ジュコウシカク</t>
    </rPh>
    <rPh sb="6" eb="8">
      <t>ヒツヨウ</t>
    </rPh>
    <rPh sb="9" eb="11">
      <t>ガクレキ</t>
    </rPh>
    <rPh sb="11" eb="12">
      <t>マタ</t>
    </rPh>
    <rPh sb="13" eb="15">
      <t>クンレン</t>
    </rPh>
    <rPh sb="17" eb="21">
      <t>テンプショルイ</t>
    </rPh>
    <phoneticPr fontId="1"/>
  </si>
  <si>
    <t>　受講資格に必要な従事期間を、３年から２年に短縮するために必要な添付書類は、卒業証書の写しに原本証明を行なった書類又は「卒業証明書」の原本となります。</t>
    <rPh sb="1" eb="5">
      <t>ジュコウシカク</t>
    </rPh>
    <rPh sb="6" eb="8">
      <t>ヒツヨウ</t>
    </rPh>
    <rPh sb="9" eb="13">
      <t>ジュウジキカン</t>
    </rPh>
    <rPh sb="16" eb="17">
      <t>ネン</t>
    </rPh>
    <rPh sb="20" eb="21">
      <t>ネン</t>
    </rPh>
    <rPh sb="22" eb="24">
      <t>タンシュク</t>
    </rPh>
    <rPh sb="29" eb="31">
      <t>ヒツヨウ</t>
    </rPh>
    <rPh sb="32" eb="36">
      <t>テンプショルイ</t>
    </rPh>
    <rPh sb="38" eb="42">
      <t>ソツギョウショウショ</t>
    </rPh>
    <rPh sb="43" eb="44">
      <t>ウツ</t>
    </rPh>
    <rPh sb="46" eb="50">
      <t>ゲンポンショウメイ</t>
    </rPh>
    <rPh sb="51" eb="52">
      <t>オコ</t>
    </rPh>
    <rPh sb="55" eb="57">
      <t>ショルイ</t>
    </rPh>
    <rPh sb="57" eb="58">
      <t>マタ</t>
    </rPh>
    <phoneticPr fontId="1"/>
  </si>
  <si>
    <t>［証明書類の原本証明方法］</t>
    <rPh sb="1" eb="5">
      <t>ショウメイショルイ</t>
    </rPh>
    <rPh sb="6" eb="10">
      <t>ゲンポンショウメイ</t>
    </rPh>
    <rPh sb="10" eb="12">
      <t>ホウホウ</t>
    </rPh>
    <phoneticPr fontId="1"/>
  </si>
  <si>
    <t>「免除申請」の添付書類</t>
    <rPh sb="1" eb="5">
      <t>メンジョシンセイ</t>
    </rPh>
    <rPh sb="7" eb="11">
      <t>テンプショルイ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</si>
  <si>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</si>
  <si>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⑥</t>
    <phoneticPr fontId="1"/>
  </si>
  <si>
    <t>【年齢に関する注意事項】</t>
    <phoneticPr fontId="1"/>
  </si>
  <si>
    <t>　年少者労働基準規則の第8条第25号で、「足場の組立、解体又は変更の業務(地上又は床上における補助作業の業務を除く。)」（以下「足場の組立て等作業」という。）を、満18歳に満たない者を就かせてはならない業務と規定しています。</t>
    <phoneticPr fontId="1"/>
  </si>
  <si>
    <t>　このため、従事した時期及び経験年月数に、満18歳未満の時期・年月数を含めることはできませんのでご注意下さい。</t>
    <phoneticPr fontId="1"/>
  </si>
  <si>
    <t>【「足場の組立て等特別教育」の義務化に関する注意事項】</t>
    <phoneticPr fontId="1"/>
  </si>
  <si>
    <t>①　法令の改正</t>
    <phoneticPr fontId="1"/>
  </si>
  <si>
    <t>　労働安全衛生規則の改正（以下「改正法令」という。）により、2015（平成27）年７月１日以降は、「足場の組立て等作業」に従事する前に、「足場の組立て等特別教育」を修了することが義務化されました。</t>
    <phoneticPr fontId="1"/>
  </si>
  <si>
    <t>②　猶予措置</t>
    <phoneticPr fontId="1"/>
  </si>
  <si>
    <t>　改正法令の施行日（2015（平成27）年７月１日）の前から「足場の組立て等作業」に従事しておられ、施行日の時点でも「足場の組立て等作業」に従事しておられた方（以下「改正法令の適用が猶予された方」という。）は、2017（平成29）年6月30日までの２年の間に、特別教育（３時間の特例教育でも可。）を修了することを前提として、猶予期間中は、特別教育を修了しておられなくても、「足場の組立て等作業」に従事することができました。</t>
    <phoneticPr fontId="1"/>
  </si>
  <si>
    <t>　なお、「改正法令の適用が猶予された方」が、猶予期間中に、特別教育を修了せず、特別教育の全部を省略できる資格等の取得もされずに、2017（平成29）年7月１日以降に、「足場の組立て等作業」に従事された場合は、違法な状態での従事となります。</t>
    <phoneticPr fontId="1"/>
  </si>
  <si>
    <t>③　従事時期・年月数の記載・証明の際の注意点</t>
    <phoneticPr fontId="1"/>
  </si>
  <si>
    <t>　上記のことから、「足場の組立て等作業主任者技能講習」の受講資格（「足場の組立て、解体又は変更に関する作業に３年以上従事した経験を有する者」など）の証明として、従事した時期・経験年月数を記載されるに当たっては、以下のⅰ～ⅲの各期間における改正法令の適用関係にご注意の上、適法な時期・年月数の記載及び証明をお願いします。</t>
    <phoneticPr fontId="1"/>
  </si>
  <si>
    <t>　なお、「ⅰ」のみ、又は、「ⅰ」と「ⅱ」との合算年月数だけで、受講資格を満たす場合は、「ⅲ」の入力を省略しても差し支えありません。</t>
    <phoneticPr fontId="1"/>
  </si>
  <si>
    <t>「ⅰ（※2015（平成27）年6月３０日までの間における経験年月数）」について</t>
    <phoneticPr fontId="1"/>
  </si>
  <si>
    <t>　改正法令が施行される前ですので、「足場の組立て等作業」に従事された場合は、特別教育修了の有無等に関係なく、全て適法な従事時期・年月数となります。</t>
    <phoneticPr fontId="1"/>
  </si>
  <si>
    <t>「ⅱ（※2015（平成27）年7月1日から2017（平成29）年6月末までの間における経験年月数）」について</t>
    <phoneticPr fontId="1"/>
  </si>
  <si>
    <t>　この期間に、新たに「足場の組立て等作業」に従事することとなった方は、「足場の組立て等特別教育」を修了した後、又は、特別教育の全部を省略できる資格等を取得した後は、適法な従事経験時期・年月数となります（ⅲの期間も適法な時期・年月数となります。）。</t>
    <phoneticPr fontId="1"/>
  </si>
  <si>
    <t>「改正法令の適用が猶予された方」</t>
    <phoneticPr fontId="1"/>
  </si>
  <si>
    <t>　猶予期間中のため、特別教育の修了の有無等に関係なく、全て適法な従事経験時期・年月数とすることができます。</t>
    <phoneticPr fontId="1"/>
  </si>
  <si>
    <t>「ⅲ（※2017（平成29）年7月1日以降の間における経験年月数）」について</t>
    <phoneticPr fontId="1"/>
  </si>
  <si>
    <t>　この期間に、新たに「足場の組立て等作業」に従事することとなった方は、「足場の組立て等特別教育」を修了した後、又は、特別教育の全部を省略できる資格等を取得した後は、適法な従事経験時期・年月数となります。</t>
    <phoneticPr fontId="1"/>
  </si>
  <si>
    <t>　一方、猶予期間中に、特別教育を修了されず、特別教育の全部を省略することができる資格等も取得しておられない場合は、「足場の組立て等特別教育」修了した後、又は、特別教育の全部を省略できる資格等を取得した後、でなければ適法な従事経験時期・年月数とはなりません（ⅰ及びⅱの期間中の適法な従事経験時期・年月数は、そのまま適法なものとして認めらます。）。</t>
    <phoneticPr fontId="1"/>
  </si>
  <si>
    <t>「足場の組立て等作業主任者技能講習」の受講資格についてはこちらをご確認ください。
（安全衛生情報センターにリンク）</t>
    <rPh sb="1" eb="3">
      <t>アシバ</t>
    </rPh>
    <rPh sb="4" eb="6">
      <t>クミタ</t>
    </rPh>
    <rPh sb="7" eb="8">
      <t>ナド</t>
    </rPh>
    <rPh sb="8" eb="17">
      <t>サギョウシュニンシャギノウコウシュウ</t>
    </rPh>
    <rPh sb="19" eb="21">
      <t>ジュコウ</t>
    </rPh>
    <rPh sb="21" eb="23">
      <t>シカク</t>
    </rPh>
    <rPh sb="33" eb="35">
      <t>カクニン</t>
    </rPh>
    <rPh sb="42" eb="48">
      <t>アンゼンエイセイジョウホウ</t>
    </rPh>
    <phoneticPr fontId="1"/>
  </si>
  <si>
    <t>終了年月日</t>
    <rPh sb="0" eb="5">
      <t>シュウリョウネンガッピ</t>
    </rPh>
    <phoneticPr fontId="1"/>
  </si>
  <si>
    <t>&lt;</t>
    <phoneticPr fontId="1"/>
  </si>
  <si>
    <t>　また、「足場の組立て、解体又は変更の作業に係る業務（地上又は堅固な床上における補助作業の業務を除く。）」に従事するには、その前に、「足場の組立て等に係る特別教育」を修了するか、「足場の組立て等に係る特別教育」の全部を省略できる資格等を取得するか、何れかが必要となっています。</t>
    <phoneticPr fontId="1"/>
  </si>
  <si>
    <t>　なお、特別教育を修了された方は当該修了証の写しを、特別教育の全部を省略できる資格等を取得された方は当該資格証等の写しを、事業主等の原本証明を受けて添付してください。</t>
    <phoneticPr fontId="1"/>
  </si>
  <si>
    <t>　足場の組立て等に係る特別教育の修了した年月日又は、特別教育の全部を省略できる資格等の取得年月日を入力してください。</t>
    <rPh sb="1" eb="3">
      <t>アシバ</t>
    </rPh>
    <rPh sb="4" eb="6">
      <t>クミタ</t>
    </rPh>
    <rPh sb="7" eb="8">
      <t>ナド</t>
    </rPh>
    <rPh sb="9" eb="10">
      <t>カカ</t>
    </rPh>
    <rPh sb="11" eb="15">
      <t>トクベツキョウイク</t>
    </rPh>
    <rPh sb="16" eb="18">
      <t>シュウリョウ</t>
    </rPh>
    <rPh sb="20" eb="23">
      <t>ネンガッピ</t>
    </rPh>
    <rPh sb="23" eb="24">
      <t>マタ</t>
    </rPh>
    <rPh sb="26" eb="30">
      <t>トクベツキョウイク</t>
    </rPh>
    <rPh sb="31" eb="33">
      <t>ゼンブ</t>
    </rPh>
    <rPh sb="34" eb="36">
      <t>ショウリャク</t>
    </rPh>
    <rPh sb="39" eb="42">
      <t>シカクナド</t>
    </rPh>
    <rPh sb="43" eb="48">
      <t>シュトクネンガッピ</t>
    </rPh>
    <rPh sb="49" eb="51">
      <t>ニュウリョク</t>
    </rPh>
    <phoneticPr fontId="1"/>
  </si>
  <si>
    <t>修了等年月日</t>
    <rPh sb="0" eb="2">
      <t>シュウリョウ</t>
    </rPh>
    <rPh sb="2" eb="3">
      <t>トウ</t>
    </rPh>
    <rPh sb="3" eb="6">
      <t>ネンガッピ</t>
    </rPh>
    <phoneticPr fontId="1"/>
  </si>
  <si>
    <t>「旧姓」又は「通称名」の併記を希望される方は、次の物を受講申込書に付けてください。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29">
      <t>ジュコウ</t>
    </rPh>
    <rPh sb="29" eb="32">
      <t>モウシコミショ</t>
    </rPh>
    <rPh sb="33" eb="34">
      <t>ツ</t>
    </rPh>
    <phoneticPr fontId="1"/>
  </si>
  <si>
    <t>「通称」が記載されている「住民票」等</t>
    <rPh sb="1" eb="3">
      <t>ツウショウ</t>
    </rPh>
    <rPh sb="5" eb="7">
      <t>キサイ</t>
    </rPh>
    <rPh sb="13" eb="16">
      <t>ジュウミンヒョウ</t>
    </rPh>
    <rPh sb="17" eb="18">
      <t>ナド</t>
    </rPh>
    <phoneticPr fontId="1"/>
  </si>
  <si>
    <t>　受講者本人が事業主である場合は、自身の資格証等を自分で原本証明することはできませんので、元請けや所属事業場の部長以上の役員等から原本証明を受けていただくか、申込み窓口に資格証等の原本をご持参いただければ、窓口で原本証明を行ないます。</t>
    <rPh sb="20" eb="23">
      <t>シカクショウ</t>
    </rPh>
    <rPh sb="28" eb="30">
      <t>ゲンポン</t>
    </rPh>
    <rPh sb="65" eb="67">
      <t>ゲンポン</t>
    </rPh>
    <phoneticPr fontId="1"/>
  </si>
  <si>
    <t>　猶予期間中に、特別教育（３時間の特例教育を含む。）を修了されるか、特別教育の全部を省略できる資格等を取得しておられる場合は、適法な従事経験時期・年月数となります。</t>
    <rPh sb="39" eb="41">
      <t>ゼンブ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</si>
</sst>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F800]dddd\,\ mmmm\ dd\,\ yyyy"/>
    <numFmt numFmtId="177" formatCode="yyyy&quot;年&quot;m&quot;月&quot;d&quot;日&quot;;@"/>
    <numFmt numFmtId="178" formatCode="0_);[Red]\(0\)"/>
    <numFmt numFmtId="179" formatCode="#,##0_);[Red]\(#,##0\)"/>
  </numFmts>
  <fonts count="3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8"/>
      <color theme="1"/>
      <name val="游ゴシック"/>
      <family val="2"/>
      <charset val="128"/>
      <scheme val="minor"/>
    </font>
    <font>
      <sz val="12"/>
      <color theme="1"/>
      <name val="BIZ UDPゴシック"/>
      <family val="3"/>
      <charset val="128"/>
    </font>
    <font>
      <sz val="10"/>
      <color theme="1"/>
      <name val="HGSｺﾞｼｯｸE"/>
      <family val="3"/>
      <charset val="128"/>
    </font>
    <font>
      <sz val="11"/>
      <color theme="1"/>
      <name val="HGPｺﾞｼｯｸE"/>
      <family val="3"/>
      <charset val="128"/>
    </font>
    <font>
      <sz val="11"/>
      <color rgb="FFFF0000"/>
      <name val="HGPｺﾞｼｯｸE"/>
      <family val="3"/>
      <charset val="128"/>
    </font>
    <font>
      <sz val="11"/>
      <color rgb="FFFF0000"/>
      <name val="BIZ UDPゴシック"/>
      <family val="3"/>
      <charset val="128"/>
    </font>
    <font>
      <sz val="8"/>
      <color theme="1"/>
      <name val="BIZ UDPゴシック"/>
      <family val="3"/>
      <charset val="128"/>
    </font>
    <font>
      <b/>
      <sz val="11"/>
      <color theme="1"/>
      <name val="游ゴシック"/>
      <family val="3"/>
      <charset val="128"/>
      <scheme val="minor"/>
    </font>
    <font>
      <sz val="11"/>
      <color theme="0"/>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sz val="11"/>
      <color theme="0" tint="-0.34998626667073579"/>
      <name val="游ゴシック"/>
      <family val="2"/>
      <charset val="128"/>
      <scheme val="minor"/>
    </font>
    <font>
      <sz val="11"/>
      <color theme="0"/>
      <name val="游ゴシック"/>
      <family val="3"/>
      <charset val="128"/>
      <scheme val="minor"/>
    </font>
    <font>
      <b/>
      <sz val="11"/>
      <color theme="0"/>
      <name val="游ゴシック"/>
      <family val="3"/>
      <charset val="128"/>
      <scheme val="minor"/>
    </font>
    <font>
      <sz val="11"/>
      <color theme="0"/>
      <name val="HGPｺﾞｼｯｸE"/>
      <family val="3"/>
      <charset val="128"/>
    </font>
    <font>
      <sz val="11"/>
      <color theme="0"/>
      <name val="BIZ UDPゴシック"/>
      <family val="3"/>
      <charset val="128"/>
    </font>
    <font>
      <sz val="11"/>
      <color theme="0"/>
      <name val="游ゴシック Light"/>
      <family val="3"/>
      <charset val="128"/>
      <scheme val="major"/>
    </font>
    <font>
      <b/>
      <sz val="11"/>
      <color theme="1"/>
      <name val="BIZ UDPゴシック"/>
      <family val="3"/>
      <charset val="128"/>
    </font>
    <font>
      <sz val="11"/>
      <color theme="0" tint="-0.34998626667073579"/>
      <name val="游ゴシック"/>
      <family val="3"/>
      <charset val="128"/>
      <scheme val="minor"/>
    </font>
    <font>
      <sz val="11"/>
      <color theme="1"/>
      <name val="ＭＳ 明朝"/>
      <family val="1"/>
      <charset val="128"/>
    </font>
    <font>
      <b/>
      <sz val="11"/>
      <color theme="1"/>
      <name val="游ゴシック"/>
      <family val="2"/>
      <charset val="128"/>
      <scheme val="minor"/>
    </font>
    <font>
      <b/>
      <sz val="10"/>
      <color theme="1"/>
      <name val="游ゴシック"/>
      <family val="3"/>
      <charset val="128"/>
      <scheme val="minor"/>
    </font>
    <font>
      <sz val="12"/>
      <color rgb="FF040C28"/>
      <name val="Arial"/>
      <family val="2"/>
    </font>
    <font>
      <b/>
      <u/>
      <sz val="11"/>
      <color rgb="FFFF0000"/>
      <name val="游ゴシック"/>
      <family val="3"/>
      <charset val="128"/>
      <scheme val="minor"/>
    </font>
    <font>
      <b/>
      <sz val="11"/>
      <color rgb="FFFF0000"/>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9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shrinkToFit="1"/>
    </xf>
    <xf numFmtId="0" fontId="9" fillId="0" borderId="18" xfId="0" applyFont="1" applyBorder="1" applyAlignment="1">
      <alignment horizontal="right" vertical="center"/>
    </xf>
    <xf numFmtId="0" fontId="6" fillId="0" borderId="10" xfId="0" applyFont="1" applyBorder="1">
      <alignment vertical="center"/>
    </xf>
    <xf numFmtId="0" fontId="6" fillId="0" borderId="8" xfId="0" applyFont="1" applyBorder="1">
      <alignment vertical="center"/>
    </xf>
    <xf numFmtId="0" fontId="4" fillId="0" borderId="50" xfId="0" applyFont="1" applyBorder="1" applyAlignment="1">
      <alignment horizontal="center" vertical="center" wrapText="1"/>
    </xf>
    <xf numFmtId="0" fontId="0" fillId="0" borderId="7"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5" fillId="0" borderId="37" xfId="0" applyFont="1" applyBorder="1" applyAlignment="1">
      <alignment horizontal="center" vertical="center" wrapText="1"/>
    </xf>
    <xf numFmtId="0" fontId="0" fillId="0" borderId="7" xfId="0" applyBorder="1" applyAlignment="1">
      <alignment horizontal="center"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4" borderId="0" xfId="0" applyFill="1" applyAlignment="1">
      <alignment horizontal="left" vertical="center"/>
    </xf>
    <xf numFmtId="0" fontId="0" fillId="4" borderId="0" xfId="0" applyFill="1">
      <alignment vertical="center"/>
    </xf>
    <xf numFmtId="0" fontId="19" fillId="4" borderId="0" xfId="1" applyFont="1" applyFill="1" applyAlignment="1">
      <alignment horizontal="left" vertical="center"/>
    </xf>
    <xf numFmtId="0" fontId="17" fillId="4" borderId="0" xfId="0" applyFont="1" applyFill="1">
      <alignment vertical="center"/>
    </xf>
    <xf numFmtId="56" fontId="17" fillId="4" borderId="0" xfId="0" applyNumberFormat="1" applyFont="1" applyFill="1">
      <alignment vertical="center"/>
    </xf>
    <xf numFmtId="0" fontId="12" fillId="4" borderId="0" xfId="0" applyFont="1" applyFill="1">
      <alignment vertical="center"/>
    </xf>
    <xf numFmtId="0" fontId="0" fillId="4" borderId="0" xfId="0" applyFill="1" applyAlignment="1">
      <alignment horizontal="center" vertical="center"/>
    </xf>
    <xf numFmtId="0" fontId="16" fillId="4" borderId="0" xfId="0" applyFont="1" applyFill="1">
      <alignment vertical="center"/>
    </xf>
    <xf numFmtId="0" fontId="12" fillId="4" borderId="0" xfId="0" applyFont="1" applyFill="1" applyAlignment="1">
      <alignment horizontal="left" vertical="center"/>
    </xf>
    <xf numFmtId="0" fontId="0" fillId="4" borderId="0" xfId="0" applyFill="1" applyAlignment="1">
      <alignment vertical="center" shrinkToFit="1"/>
    </xf>
    <xf numFmtId="0" fontId="13" fillId="4" borderId="0" xfId="0" applyFont="1" applyFill="1" applyAlignment="1">
      <alignment horizontal="left" vertical="center"/>
    </xf>
    <xf numFmtId="177" fontId="0" fillId="4" borderId="0" xfId="0" applyNumberFormat="1" applyFill="1">
      <alignment vertical="center"/>
    </xf>
    <xf numFmtId="178" fontId="0" fillId="4" borderId="0" xfId="0" applyNumberFormat="1" applyFill="1">
      <alignment vertical="center"/>
    </xf>
    <xf numFmtId="0" fontId="20" fillId="4" borderId="0" xfId="0" applyFont="1" applyFill="1">
      <alignment vertical="center"/>
    </xf>
    <xf numFmtId="0" fontId="21" fillId="4" borderId="0" xfId="0" applyFont="1" applyFill="1">
      <alignment vertical="center"/>
    </xf>
    <xf numFmtId="0" fontId="22" fillId="4" borderId="0" xfId="0" applyFont="1" applyFill="1">
      <alignment vertical="center"/>
    </xf>
    <xf numFmtId="0" fontId="17" fillId="4" borderId="0" xfId="0" applyFont="1" applyFill="1" applyAlignment="1">
      <alignment horizontal="left" vertical="center"/>
    </xf>
    <xf numFmtId="0" fontId="17" fillId="4" borderId="0" xfId="0" applyFont="1" applyFill="1" applyAlignment="1">
      <alignment vertical="center" shrinkToFit="1"/>
    </xf>
    <xf numFmtId="0" fontId="17" fillId="4" borderId="0" xfId="0" applyFont="1" applyFill="1" applyAlignment="1">
      <alignment vertical="center" wrapText="1"/>
    </xf>
    <xf numFmtId="0" fontId="22" fillId="4" borderId="0" xfId="0" applyFont="1" applyFill="1" applyAlignment="1">
      <alignment vertical="center" shrinkToFit="1"/>
    </xf>
    <xf numFmtId="0" fontId="23" fillId="4" borderId="0" xfId="0" applyFont="1" applyFill="1">
      <alignment vertical="center"/>
    </xf>
    <xf numFmtId="0" fontId="24" fillId="4" borderId="0" xfId="0" applyFont="1" applyFill="1">
      <alignment vertical="center"/>
    </xf>
    <xf numFmtId="0" fontId="23" fillId="4" borderId="0" xfId="0" applyFont="1" applyFill="1" applyAlignment="1">
      <alignment horizontal="left" vertical="center"/>
    </xf>
    <xf numFmtId="0" fontId="24" fillId="4" borderId="0" xfId="0" applyFont="1" applyFill="1" applyAlignment="1">
      <alignment vertical="center" shrinkToFit="1"/>
    </xf>
    <xf numFmtId="0" fontId="25" fillId="4" borderId="0" xfId="0" applyFont="1" applyFill="1">
      <alignment vertical="center"/>
    </xf>
    <xf numFmtId="0" fontId="0" fillId="0" borderId="12" xfId="0" applyBorder="1" applyAlignment="1">
      <alignment vertical="center" shrinkToFit="1"/>
    </xf>
    <xf numFmtId="0" fontId="0" fillId="0" borderId="12" xfId="0" applyBorder="1" applyAlignment="1">
      <alignment horizontal="center" vertical="center" shrinkToFit="1"/>
    </xf>
    <xf numFmtId="0" fontId="0" fillId="0" borderId="7" xfId="0" applyBorder="1" applyAlignment="1">
      <alignment vertical="center" shrinkToFit="1"/>
    </xf>
    <xf numFmtId="0" fontId="0" fillId="0" borderId="32" xfId="0" applyBorder="1" applyAlignment="1">
      <alignment vertical="center" shrinkToFit="1"/>
    </xf>
    <xf numFmtId="0" fontId="0" fillId="0" borderId="54" xfId="0" applyBorder="1" applyAlignment="1">
      <alignment vertical="center" shrinkToFit="1"/>
    </xf>
    <xf numFmtId="0" fontId="0" fillId="0" borderId="2" xfId="0" applyBorder="1" applyAlignment="1">
      <alignment vertical="center" shrinkToFit="1"/>
    </xf>
    <xf numFmtId="0" fontId="0" fillId="0" borderId="51" xfId="0" applyBorder="1" applyAlignment="1">
      <alignment vertical="center" shrinkToFit="1"/>
    </xf>
    <xf numFmtId="0" fontId="0" fillId="4" borderId="71" xfId="0" applyFill="1" applyBorder="1" applyAlignment="1" applyProtection="1">
      <alignment horizontal="center" vertical="center"/>
      <protection locked="0"/>
    </xf>
    <xf numFmtId="0" fontId="27" fillId="4" borderId="0" xfId="0" applyFont="1" applyFill="1">
      <alignment vertical="center"/>
    </xf>
    <xf numFmtId="0" fontId="16" fillId="4" borderId="0" xfId="0" applyFont="1" applyFill="1" applyAlignment="1">
      <alignment horizontal="center" vertical="center" shrinkToFit="1"/>
    </xf>
    <xf numFmtId="0" fontId="2" fillId="4" borderId="0" xfId="0" applyFont="1" applyFill="1" applyAlignment="1">
      <alignment horizontal="left" vertical="center" shrinkToFit="1"/>
    </xf>
    <xf numFmtId="0" fontId="16" fillId="4" borderId="0" xfId="0" applyFont="1" applyFill="1" applyAlignment="1">
      <alignment horizontal="left" vertical="center"/>
    </xf>
    <xf numFmtId="0" fontId="0" fillId="4" borderId="0" xfId="0" applyFill="1" applyAlignment="1">
      <alignment horizontal="left" vertical="center" wrapText="1"/>
    </xf>
    <xf numFmtId="0" fontId="16" fillId="4" borderId="0" xfId="0" applyFont="1" applyFill="1" applyAlignment="1">
      <alignment horizontal="left" vertical="center" wrapText="1"/>
    </xf>
    <xf numFmtId="0" fontId="16" fillId="4" borderId="0" xfId="0" applyFont="1" applyFill="1" applyAlignment="1">
      <alignment horizontal="center" vertical="center"/>
    </xf>
    <xf numFmtId="0" fontId="16" fillId="3" borderId="0" xfId="0" applyFont="1" applyFill="1" applyAlignment="1">
      <alignment horizontal="center" vertical="center" shrinkToFit="1"/>
    </xf>
    <xf numFmtId="0" fontId="28" fillId="4" borderId="0" xfId="0" applyFont="1" applyFill="1" applyAlignment="1">
      <alignment horizontal="left" vertical="center"/>
    </xf>
    <xf numFmtId="0" fontId="2" fillId="4" borderId="0" xfId="0" applyFont="1" applyFill="1">
      <alignment vertical="center"/>
    </xf>
    <xf numFmtId="0" fontId="30" fillId="4" borderId="0" xfId="0" applyFont="1" applyFill="1" applyAlignment="1">
      <alignment horizontal="left" vertical="center"/>
    </xf>
    <xf numFmtId="0" fontId="2" fillId="4" borderId="0" xfId="0" applyFont="1" applyFill="1" applyAlignment="1">
      <alignment horizontal="left" vertical="center" wrapText="1"/>
    </xf>
    <xf numFmtId="0" fontId="7" fillId="4" borderId="0" xfId="0" applyFont="1" applyFill="1">
      <alignment vertical="center"/>
    </xf>
    <xf numFmtId="0" fontId="26" fillId="4" borderId="2" xfId="0" applyFont="1" applyFill="1" applyBorder="1" applyAlignment="1">
      <alignment vertical="center" wrapText="1"/>
    </xf>
    <xf numFmtId="0" fontId="29" fillId="4" borderId="8" xfId="0" applyFont="1" applyFill="1" applyBorder="1">
      <alignment vertical="center"/>
    </xf>
    <xf numFmtId="0" fontId="26" fillId="4" borderId="8" xfId="0" applyFont="1" applyFill="1" applyBorder="1">
      <alignment vertical="center"/>
    </xf>
    <xf numFmtId="176" fontId="0" fillId="4" borderId="0" xfId="0" applyNumberFormat="1" applyFill="1" applyAlignment="1">
      <alignment horizontal="center" vertical="center"/>
    </xf>
    <xf numFmtId="177" fontId="0" fillId="4" borderId="0" xfId="0" applyNumberFormat="1" applyFill="1" applyAlignment="1">
      <alignment horizontal="center" vertical="center"/>
    </xf>
    <xf numFmtId="0" fontId="16" fillId="0" borderId="0" xfId="0" applyFont="1">
      <alignment vertical="center"/>
    </xf>
    <xf numFmtId="0" fontId="31" fillId="0" borderId="0" xfId="0" applyFont="1">
      <alignment vertical="center"/>
    </xf>
    <xf numFmtId="0" fontId="0" fillId="0" borderId="0" xfId="0" quotePrefix="1">
      <alignment vertical="center"/>
    </xf>
    <xf numFmtId="176" fontId="0" fillId="0" borderId="0" xfId="0" applyNumberFormat="1">
      <alignment vertical="center"/>
    </xf>
    <xf numFmtId="14" fontId="0" fillId="0" borderId="0" xfId="0" applyNumberFormat="1">
      <alignment vertical="center"/>
    </xf>
    <xf numFmtId="0" fontId="0" fillId="3" borderId="0" xfId="0" applyFill="1">
      <alignment vertical="center"/>
    </xf>
    <xf numFmtId="31" fontId="0" fillId="0" borderId="0" xfId="0" applyNumberFormat="1">
      <alignment vertical="center"/>
    </xf>
    <xf numFmtId="31" fontId="0" fillId="0" borderId="0" xfId="0" applyNumberFormat="1" applyAlignment="1">
      <alignment horizontal="right" vertical="center"/>
    </xf>
    <xf numFmtId="0" fontId="0" fillId="0" borderId="0" xfId="0" applyAlignment="1">
      <alignment horizontal="right" vertical="center"/>
    </xf>
    <xf numFmtId="0" fontId="33" fillId="4" borderId="0" xfId="0" applyFont="1" applyFill="1" applyAlignment="1">
      <alignment vertical="center" shrinkToFit="1"/>
    </xf>
    <xf numFmtId="0" fontId="33" fillId="4" borderId="0" xfId="0" applyFont="1" applyFill="1" applyAlignment="1">
      <alignment horizontal="left" vertical="center"/>
    </xf>
    <xf numFmtId="56" fontId="33" fillId="4" borderId="0" xfId="0" applyNumberFormat="1" applyFont="1" applyFill="1">
      <alignment vertical="center"/>
    </xf>
    <xf numFmtId="177" fontId="0" fillId="0" borderId="0" xfId="0" applyNumberFormat="1">
      <alignment vertical="center"/>
    </xf>
    <xf numFmtId="0" fontId="16" fillId="0" borderId="0" xfId="0" applyFont="1" applyAlignment="1">
      <alignment horizontal="left" vertical="center" wrapText="1"/>
    </xf>
    <xf numFmtId="0" fontId="2" fillId="4" borderId="8" xfId="0" applyFont="1" applyFill="1" applyBorder="1">
      <alignment vertical="center"/>
    </xf>
    <xf numFmtId="0" fontId="16" fillId="0" borderId="0" xfId="0" applyFont="1" applyAlignment="1">
      <alignment horizontal="left" vertical="top" wrapText="1"/>
    </xf>
    <xf numFmtId="0" fontId="16" fillId="0" borderId="0" xfId="0" applyFont="1" applyAlignment="1">
      <alignment horizontal="center" vertical="top"/>
    </xf>
    <xf numFmtId="176" fontId="35" fillId="4" borderId="0" xfId="0" applyNumberFormat="1" applyFont="1" applyFill="1" applyAlignment="1">
      <alignment horizontal="center" vertical="center"/>
    </xf>
    <xf numFmtId="0" fontId="35" fillId="4" borderId="0" xfId="0" applyFont="1" applyFill="1">
      <alignment vertical="center"/>
    </xf>
    <xf numFmtId="0" fontId="16" fillId="4" borderId="0" xfId="0" applyFont="1" applyFill="1" applyAlignment="1">
      <alignment horizontal="left" vertical="center"/>
    </xf>
    <xf numFmtId="0" fontId="0" fillId="4" borderId="0" xfId="0" applyFill="1" applyAlignment="1">
      <alignment horizontal="left" vertical="center"/>
    </xf>
    <xf numFmtId="0" fontId="19" fillId="0" borderId="0" xfId="1" applyFont="1" applyFill="1" applyAlignment="1" applyProtection="1">
      <alignment horizontal="center" vertical="center"/>
      <protection locked="0"/>
    </xf>
    <xf numFmtId="0" fontId="16" fillId="4" borderId="0" xfId="0" applyFont="1" applyFill="1" applyAlignment="1">
      <alignment horizontal="left" vertical="center" wrapText="1"/>
    </xf>
    <xf numFmtId="0" fontId="16" fillId="4" borderId="0" xfId="0" applyFont="1" applyFill="1" applyAlignment="1">
      <alignment horizontal="center" vertical="center"/>
    </xf>
    <xf numFmtId="0" fontId="19" fillId="4" borderId="0" xfId="1" applyFont="1" applyFill="1" applyAlignment="1">
      <alignment horizontal="center" vertical="center" shrinkToFit="1"/>
    </xf>
    <xf numFmtId="0" fontId="19" fillId="4" borderId="0" xfId="1" applyFont="1" applyFill="1" applyAlignment="1" applyProtection="1">
      <alignment horizontal="left" vertical="center"/>
      <protection locked="0"/>
    </xf>
    <xf numFmtId="0" fontId="12" fillId="4" borderId="0" xfId="0" applyFont="1" applyFill="1" applyAlignment="1">
      <alignment horizontal="left"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3" fillId="3" borderId="0" xfId="0" applyFont="1" applyFill="1" applyAlignment="1">
      <alignment horizontal="left" vertical="center" wrapText="1"/>
    </xf>
    <xf numFmtId="0" fontId="0" fillId="4" borderId="79" xfId="0" applyFill="1" applyBorder="1" applyAlignment="1" applyProtection="1">
      <alignment horizontal="center" vertical="center" shrinkToFit="1"/>
      <protection locked="0"/>
    </xf>
    <xf numFmtId="0" fontId="0" fillId="4" borderId="82"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2" fillId="4" borderId="0" xfId="0" applyFont="1" applyFill="1" applyAlignment="1">
      <alignment horizontal="left" vertical="center"/>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0" fontId="0" fillId="4" borderId="41"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93"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50" xfId="0" applyFill="1" applyBorder="1" applyAlignment="1" applyProtection="1">
      <alignment horizontal="left"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6" fillId="3" borderId="18" xfId="0" applyFont="1" applyFill="1" applyBorder="1" applyAlignment="1">
      <alignment horizontal="left" vertical="center"/>
    </xf>
    <xf numFmtId="0" fontId="16" fillId="3" borderId="0" xfId="0" applyFont="1" applyFill="1" applyAlignment="1">
      <alignment horizontal="left" vertical="center"/>
    </xf>
    <xf numFmtId="0" fontId="16" fillId="3" borderId="19" xfId="0" applyFont="1" applyFill="1" applyBorder="1" applyAlignment="1">
      <alignment horizontal="left" vertical="center"/>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0" xfId="0" applyFont="1" applyFill="1" applyAlignment="1">
      <alignment horizontal="left" vertical="center" shrinkToFit="1"/>
    </xf>
    <xf numFmtId="0" fontId="16" fillId="4" borderId="0" xfId="0" applyFont="1" applyFill="1" applyAlignment="1">
      <alignment horizontal="left" vertical="center" shrinkToFit="1"/>
    </xf>
    <xf numFmtId="0" fontId="16" fillId="4" borderId="0" xfId="0" applyFont="1" applyFill="1" applyAlignment="1">
      <alignment horizontal="left" vertical="center" wrapText="1" shrinkToFit="1"/>
    </xf>
    <xf numFmtId="0" fontId="16" fillId="2" borderId="44" xfId="0" applyFont="1" applyFill="1" applyBorder="1" applyAlignment="1">
      <alignment horizontal="center" vertical="center"/>
    </xf>
    <xf numFmtId="0" fontId="0" fillId="4" borderId="76" xfId="0" applyFill="1" applyBorder="1" applyAlignment="1" applyProtection="1">
      <alignment horizontal="left" vertical="center"/>
      <protection locked="0"/>
    </xf>
    <xf numFmtId="0" fontId="0" fillId="4" borderId="78" xfId="0" applyFill="1" applyBorder="1" applyAlignment="1" applyProtection="1">
      <alignment horizontal="left" vertical="center"/>
      <protection locked="0"/>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0" fillId="4" borderId="77" xfId="0" applyFill="1" applyBorder="1" applyAlignment="1" applyProtection="1">
      <alignment horizontal="left" vertical="center"/>
      <protection locked="0"/>
    </xf>
    <xf numFmtId="5" fontId="0" fillId="4" borderId="15" xfId="0" applyNumberFormat="1" applyFill="1" applyBorder="1" applyAlignment="1">
      <alignment horizontal="center" vertical="center"/>
    </xf>
    <xf numFmtId="5" fontId="0" fillId="4" borderId="76" xfId="0" applyNumberFormat="1" applyFill="1" applyBorder="1" applyAlignment="1" applyProtection="1">
      <alignment horizontal="center" vertical="center"/>
      <protection locked="0"/>
    </xf>
    <xf numFmtId="5" fontId="0" fillId="4" borderId="78" xfId="0" applyNumberFormat="1" applyFill="1" applyBorder="1" applyAlignment="1" applyProtection="1">
      <alignment horizontal="center" vertical="center"/>
      <protection locked="0"/>
    </xf>
    <xf numFmtId="5" fontId="0" fillId="4" borderId="17" xfId="0" applyNumberFormat="1" applyFill="1" applyBorder="1" applyAlignment="1">
      <alignment horizontal="center" vertical="center"/>
    </xf>
    <xf numFmtId="0" fontId="16" fillId="4" borderId="70" xfId="0" applyFont="1" applyFill="1" applyBorder="1" applyAlignment="1">
      <alignment horizontal="left" vertical="center" shrinkToFit="1"/>
    </xf>
    <xf numFmtId="0" fontId="0" fillId="4" borderId="74" xfId="0" applyFill="1" applyBorder="1" applyAlignment="1" applyProtection="1">
      <alignment horizontal="left" vertical="center"/>
      <protection locked="0"/>
    </xf>
    <xf numFmtId="0" fontId="0" fillId="4" borderId="90" xfId="0" applyFill="1" applyBorder="1" applyAlignment="1" applyProtection="1">
      <alignment horizontal="left" vertical="center"/>
      <protection locked="0"/>
    </xf>
    <xf numFmtId="0" fontId="0" fillId="4" borderId="75" xfId="0" applyFill="1" applyBorder="1" applyAlignment="1" applyProtection="1">
      <alignment horizontal="left" vertical="center"/>
      <protection locked="0"/>
    </xf>
    <xf numFmtId="0" fontId="0" fillId="4" borderId="7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33" fillId="4" borderId="0" xfId="0" applyFont="1" applyFill="1" applyAlignment="1">
      <alignment horizontal="left" vertical="center"/>
    </xf>
    <xf numFmtId="0" fontId="34" fillId="4" borderId="0" xfId="0" applyFont="1" applyFill="1" applyAlignment="1">
      <alignment horizontal="left" vertical="center"/>
    </xf>
    <xf numFmtId="0" fontId="2" fillId="3" borderId="0" xfId="0" applyFont="1" applyFill="1" applyAlignment="1">
      <alignment horizontal="left" vertical="center"/>
    </xf>
    <xf numFmtId="0" fontId="0" fillId="0" borderId="0" xfId="0" applyAlignment="1">
      <alignment horizontal="left" vertical="center"/>
    </xf>
    <xf numFmtId="0" fontId="2" fillId="4" borderId="0" xfId="0" applyFont="1" applyFill="1" applyAlignment="1">
      <alignment horizontal="left" vertical="center" shrinkToFit="1"/>
    </xf>
    <xf numFmtId="0" fontId="0" fillId="0" borderId="0" xfId="0" applyAlignment="1">
      <alignment vertical="center" shrinkToFit="1"/>
    </xf>
    <xf numFmtId="0" fontId="16" fillId="3" borderId="0" xfId="0" applyFont="1" applyFill="1" applyAlignment="1">
      <alignment horizontal="left" vertical="center" wrapText="1"/>
    </xf>
    <xf numFmtId="0" fontId="0" fillId="0" borderId="0" xfId="0" applyAlignment="1">
      <alignment vertical="center" wrapText="1"/>
    </xf>
    <xf numFmtId="0" fontId="16" fillId="2" borderId="11" xfId="0" applyFont="1" applyFill="1" applyBorder="1" applyAlignment="1">
      <alignment horizontal="distributed" vertical="center"/>
    </xf>
    <xf numFmtId="0" fontId="16" fillId="2" borderId="4" xfId="0" applyFont="1" applyFill="1" applyBorder="1" applyAlignment="1">
      <alignment horizontal="distributed" vertical="center"/>
    </xf>
    <xf numFmtId="176" fontId="0" fillId="4" borderId="76" xfId="0" applyNumberFormat="1" applyFill="1" applyBorder="1" applyAlignment="1" applyProtection="1">
      <alignment horizontal="left" vertical="center"/>
      <protection locked="0"/>
    </xf>
    <xf numFmtId="176" fontId="0" fillId="4" borderId="77" xfId="0" applyNumberFormat="1" applyFill="1" applyBorder="1" applyAlignment="1" applyProtection="1">
      <alignment horizontal="left" vertical="center"/>
      <protection locked="0"/>
    </xf>
    <xf numFmtId="176" fontId="0" fillId="4" borderId="78" xfId="0" applyNumberFormat="1" applyFill="1" applyBorder="1" applyAlignment="1" applyProtection="1">
      <alignment horizontal="left" vertical="center"/>
      <protection locked="0"/>
    </xf>
    <xf numFmtId="14" fontId="0" fillId="4" borderId="76" xfId="0" applyNumberFormat="1" applyFill="1" applyBorder="1" applyAlignment="1" applyProtection="1">
      <alignment horizontal="center" vertical="center"/>
      <protection locked="0"/>
    </xf>
    <xf numFmtId="177" fontId="0" fillId="4" borderId="72" xfId="0" applyNumberFormat="1" applyFill="1" applyBorder="1" applyAlignment="1" applyProtection="1">
      <alignment horizontal="center" vertical="center"/>
      <protection locked="0"/>
    </xf>
    <xf numFmtId="177" fontId="0" fillId="4" borderId="73" xfId="0" applyNumberFormat="1" applyFill="1" applyBorder="1" applyAlignment="1" applyProtection="1">
      <alignment horizontal="center" vertical="center"/>
      <protection locked="0"/>
    </xf>
    <xf numFmtId="177" fontId="0" fillId="4" borderId="60" xfId="0" applyNumberFormat="1" applyFill="1" applyBorder="1" applyAlignment="1" applyProtection="1">
      <alignment horizontal="center" vertical="center"/>
      <protection locked="0"/>
    </xf>
    <xf numFmtId="177" fontId="0" fillId="4" borderId="65" xfId="0" applyNumberFormat="1" applyFill="1" applyBorder="1" applyAlignment="1" applyProtection="1">
      <alignment horizontal="center" vertical="center"/>
      <protection locked="0"/>
    </xf>
    <xf numFmtId="177" fontId="0" fillId="4" borderId="76" xfId="0" applyNumberFormat="1" applyFill="1" applyBorder="1" applyAlignment="1" applyProtection="1">
      <alignment horizontal="center" vertical="center"/>
      <protection locked="0"/>
    </xf>
    <xf numFmtId="177" fontId="0" fillId="4" borderId="78" xfId="0" applyNumberFormat="1" applyFill="1" applyBorder="1" applyAlignment="1" applyProtection="1">
      <alignment horizontal="center" vertical="center"/>
      <protection locked="0"/>
    </xf>
    <xf numFmtId="0" fontId="0" fillId="0" borderId="0" xfId="0" applyAlignment="1">
      <alignment horizontal="left" vertical="center" shrinkToFit="1"/>
    </xf>
    <xf numFmtId="0" fontId="12" fillId="4" borderId="0" xfId="0" applyFont="1" applyFill="1" applyAlignment="1">
      <alignment horizontal="left" vertical="center" wrapText="1"/>
    </xf>
    <xf numFmtId="0" fontId="14" fillId="3" borderId="0" xfId="0" applyFont="1" applyFill="1" applyAlignment="1">
      <alignment horizontal="left" vertical="center" shrinkToFit="1"/>
    </xf>
    <xf numFmtId="0" fontId="0" fillId="4" borderId="60" xfId="0" applyFill="1" applyBorder="1" applyAlignment="1" applyProtection="1">
      <alignment horizontal="left" vertical="center"/>
      <protection locked="0"/>
    </xf>
    <xf numFmtId="0" fontId="0" fillId="4" borderId="64" xfId="0" applyFill="1" applyBorder="1" applyAlignment="1" applyProtection="1">
      <alignment horizontal="left" vertical="center"/>
      <protection locked="0"/>
    </xf>
    <xf numFmtId="0" fontId="0" fillId="4" borderId="65" xfId="0" applyFill="1" applyBorder="1" applyAlignment="1" applyProtection="1">
      <alignment horizontal="left" vertical="center"/>
      <protection locked="0"/>
    </xf>
    <xf numFmtId="0" fontId="26" fillId="4" borderId="0" xfId="0" applyFont="1" applyFill="1" applyAlignment="1">
      <alignment horizontal="left" vertical="center"/>
    </xf>
    <xf numFmtId="0" fontId="14" fillId="3"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lignment vertical="center"/>
    </xf>
    <xf numFmtId="0" fontId="19" fillId="4" borderId="0" xfId="1" applyFont="1" applyFill="1" applyAlignment="1" applyProtection="1">
      <alignment horizontal="left" vertical="center" wrapText="1"/>
      <protection locked="0"/>
    </xf>
    <xf numFmtId="0" fontId="0" fillId="4" borderId="74" xfId="0" applyFill="1" applyBorder="1" applyAlignment="1" applyProtection="1">
      <alignment horizontal="left" vertical="center" shrinkToFit="1"/>
      <protection locked="0"/>
    </xf>
    <xf numFmtId="0" fontId="0" fillId="4" borderId="90" xfId="0" applyFill="1" applyBorder="1" applyAlignment="1" applyProtection="1">
      <alignment horizontal="left" vertical="center" shrinkToFit="1"/>
      <protection locked="0"/>
    </xf>
    <xf numFmtId="0" fontId="0" fillId="4" borderId="75" xfId="0" applyFill="1" applyBorder="1" applyAlignment="1" applyProtection="1">
      <alignment horizontal="left" vertical="center" shrinkToFit="1"/>
      <protection locked="0"/>
    </xf>
    <xf numFmtId="0" fontId="13" fillId="3" borderId="0" xfId="0" applyFont="1" applyFill="1" applyAlignment="1">
      <alignment horizontal="left" vertical="center"/>
    </xf>
    <xf numFmtId="0" fontId="19" fillId="0" borderId="0" xfId="1" applyFont="1" applyFill="1" applyProtection="1">
      <alignment vertical="center"/>
      <protection locked="0"/>
    </xf>
    <xf numFmtId="0" fontId="16" fillId="0" borderId="0" xfId="0" applyFont="1" applyAlignment="1">
      <alignment horizontal="left" vertical="center" wrapText="1"/>
    </xf>
    <xf numFmtId="176" fontId="0" fillId="4" borderId="76" xfId="0" applyNumberFormat="1" applyFill="1" applyBorder="1" applyAlignment="1" applyProtection="1">
      <alignment horizontal="center" vertical="center"/>
      <protection locked="0"/>
    </xf>
    <xf numFmtId="176" fontId="0" fillId="4" borderId="78" xfId="0" applyNumberFormat="1" applyFill="1" applyBorder="1" applyAlignment="1" applyProtection="1">
      <alignment horizontal="center" vertical="center"/>
      <protection locked="0"/>
    </xf>
    <xf numFmtId="176" fontId="0" fillId="4" borderId="72" xfId="0" applyNumberFormat="1" applyFill="1" applyBorder="1" applyAlignment="1" applyProtection="1">
      <alignment horizontal="center" vertical="center"/>
      <protection locked="0"/>
    </xf>
    <xf numFmtId="176" fontId="0" fillId="4" borderId="73" xfId="0" applyNumberFormat="1" applyFill="1" applyBorder="1" applyAlignment="1" applyProtection="1">
      <alignment horizontal="center" vertical="center"/>
      <protection locked="0"/>
    </xf>
    <xf numFmtId="31" fontId="0" fillId="4" borderId="74" xfId="0" applyNumberFormat="1" applyFill="1" applyBorder="1" applyAlignment="1" applyProtection="1">
      <alignment horizontal="left" vertical="center" shrinkToFit="1"/>
      <protection locked="0"/>
    </xf>
    <xf numFmtId="176" fontId="0" fillId="4" borderId="60" xfId="0" applyNumberFormat="1" applyFill="1" applyBorder="1" applyAlignment="1" applyProtection="1">
      <alignment horizontal="center" vertical="center"/>
      <protection locked="0"/>
    </xf>
    <xf numFmtId="176" fontId="0" fillId="4" borderId="65" xfId="0" applyNumberFormat="1" applyFill="1" applyBorder="1" applyAlignment="1" applyProtection="1">
      <alignment horizontal="center" vertical="center"/>
      <protection locked="0"/>
    </xf>
    <xf numFmtId="0" fontId="33" fillId="6" borderId="0" xfId="0" applyFont="1" applyFill="1" applyAlignment="1">
      <alignment horizontal="left" vertical="center" wrapText="1"/>
    </xf>
    <xf numFmtId="0" fontId="19" fillId="3" borderId="0" xfId="1" applyFont="1" applyFill="1" applyAlignment="1" applyProtection="1">
      <alignment horizontal="left" vertical="center" wrapText="1"/>
      <protection locked="0"/>
    </xf>
    <xf numFmtId="176" fontId="0" fillId="4" borderId="0" xfId="0" applyNumberFormat="1" applyFill="1" applyAlignment="1">
      <alignment horizontal="center" vertical="center"/>
    </xf>
    <xf numFmtId="0" fontId="0" fillId="4" borderId="9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0" fillId="4" borderId="92" xfId="0" applyFill="1" applyBorder="1" applyAlignment="1" applyProtection="1">
      <alignment horizontal="left" vertical="center"/>
      <protection locked="0"/>
    </xf>
    <xf numFmtId="0" fontId="32" fillId="6" borderId="0" xfId="1" applyFont="1" applyFill="1" applyAlignment="1" applyProtection="1">
      <alignment horizontal="left" vertical="center"/>
    </xf>
    <xf numFmtId="176" fontId="0" fillId="4" borderId="72" xfId="0" applyNumberFormat="1" applyFill="1" applyBorder="1" applyAlignment="1" applyProtection="1">
      <alignment horizontal="left" vertical="center"/>
      <protection locked="0"/>
    </xf>
    <xf numFmtId="176" fontId="0" fillId="4" borderId="81" xfId="0" applyNumberFormat="1" applyFill="1" applyBorder="1" applyAlignment="1" applyProtection="1">
      <alignment horizontal="left" vertical="center"/>
      <protection locked="0"/>
    </xf>
    <xf numFmtId="176" fontId="0" fillId="4" borderId="73" xfId="0" applyNumberFormat="1" applyFill="1" applyBorder="1" applyAlignment="1" applyProtection="1">
      <alignment horizontal="left" vertical="center"/>
      <protection locked="0"/>
    </xf>
    <xf numFmtId="0" fontId="0" fillId="0" borderId="57" xfId="0" applyBorder="1" applyAlignment="1">
      <alignment horizontal="center" vertical="center" textRotation="255" shrinkToFit="1"/>
    </xf>
    <xf numFmtId="0" fontId="0" fillId="0" borderId="41"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23" xfId="0" applyBorder="1" applyAlignment="1">
      <alignment horizontal="distributed" vertical="center" shrinkToFit="1"/>
    </xf>
    <xf numFmtId="0" fontId="0" fillId="0" borderId="9" xfId="0" applyBorder="1" applyAlignment="1">
      <alignment horizontal="distributed" vertical="center" shrinkToFit="1"/>
    </xf>
    <xf numFmtId="0" fontId="0" fillId="0" borderId="46" xfId="0" applyBorder="1" applyAlignment="1">
      <alignment horizontal="center" vertical="center" textRotation="255"/>
    </xf>
    <xf numFmtId="0" fontId="0" fillId="0" borderId="41" xfId="0" applyBorder="1" applyAlignment="1">
      <alignment horizontal="center" vertical="center" textRotation="255"/>
    </xf>
    <xf numFmtId="0" fontId="0" fillId="0" borderId="60" xfId="0"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3" xfId="0" applyBorder="1" applyAlignment="1">
      <alignment horizontal="left" vertical="center" shrinkToFit="1"/>
    </xf>
    <xf numFmtId="0" fontId="0" fillId="0" borderId="52" xfId="0" applyBorder="1" applyAlignment="1">
      <alignment horizontal="left" vertical="center" shrinkToFit="1"/>
    </xf>
    <xf numFmtId="0" fontId="0" fillId="0" borderId="17" xfId="0" applyBorder="1" applyAlignment="1">
      <alignment horizontal="left" vertical="center" shrinkToFit="1"/>
    </xf>
    <xf numFmtId="0" fontId="0" fillId="0" borderId="43" xfId="0" applyBorder="1" applyAlignment="1">
      <alignment horizontal="left" vertical="center" shrinkToFit="1"/>
    </xf>
    <xf numFmtId="0" fontId="0" fillId="0" borderId="11" xfId="0" applyBorder="1" applyAlignment="1">
      <alignment horizontal="center" vertical="center" shrinkToFit="1"/>
    </xf>
    <xf numFmtId="0" fontId="6" fillId="0" borderId="20" xfId="0" applyFont="1" applyBorder="1" applyAlignment="1">
      <alignment horizontal="distributed" vertical="center" shrinkToFit="1"/>
    </xf>
    <xf numFmtId="0" fontId="0" fillId="0" borderId="17" xfId="0" applyBorder="1" applyAlignment="1">
      <alignment horizontal="center" vertical="center" shrinkToFit="1"/>
    </xf>
    <xf numFmtId="0" fontId="6" fillId="0" borderId="20" xfId="0" applyFont="1" applyBorder="1" applyAlignment="1">
      <alignment horizontal="center" vertical="center" shrinkToFit="1"/>
    </xf>
    <xf numFmtId="0" fontId="6" fillId="0" borderId="59" xfId="0" applyFont="1" applyBorder="1" applyAlignment="1">
      <alignment horizontal="center" vertical="center" shrinkToFit="1"/>
    </xf>
    <xf numFmtId="0" fontId="0" fillId="0" borderId="43" xfId="0"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11"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top"/>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left" vertical="center"/>
    </xf>
    <xf numFmtId="0" fontId="0" fillId="0" borderId="46" xfId="0" applyBorder="1" applyAlignment="1">
      <alignment horizontal="center" vertical="center" textRotation="255" shrinkToFit="1"/>
    </xf>
    <xf numFmtId="0" fontId="0" fillId="0" borderId="40" xfId="0" applyBorder="1" applyAlignment="1">
      <alignment horizontal="center" vertical="center" textRotation="255"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4" fillId="0" borderId="41"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0" fillId="0" borderId="44" xfId="0"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0" fillId="0" borderId="5" xfId="0" applyBorder="1" applyAlignment="1">
      <alignment horizontal="center" vertical="center"/>
    </xf>
    <xf numFmtId="0" fontId="2" fillId="0" borderId="11" xfId="0" applyFont="1" applyBorder="1" applyAlignment="1">
      <alignment horizontal="center" vertical="center" shrinkToFit="1"/>
    </xf>
    <xf numFmtId="0" fontId="0" fillId="0" borderId="11" xfId="0" applyBorder="1" applyAlignment="1">
      <alignment horizontal="left" vertical="center" shrinkToFit="1"/>
    </xf>
    <xf numFmtId="0" fontId="0" fillId="0" borderId="44" xfId="0" applyBorder="1" applyAlignment="1">
      <alignment horizontal="left" vertical="center" shrinkToFit="1"/>
    </xf>
    <xf numFmtId="0" fontId="0" fillId="0" borderId="0" xfId="0" applyAlignment="1">
      <alignment horizontal="center" vertical="center" shrinkToFit="1"/>
    </xf>
    <xf numFmtId="0" fontId="8" fillId="0" borderId="30" xfId="0" applyFont="1" applyBorder="1" applyAlignment="1">
      <alignment horizontal="left" vertical="center" shrinkToFit="1"/>
    </xf>
    <xf numFmtId="0" fontId="8" fillId="0" borderId="53" xfId="0" applyFont="1" applyBorder="1" applyAlignment="1">
      <alignment horizontal="left" vertical="center" shrinkToFit="1"/>
    </xf>
    <xf numFmtId="0" fontId="0" fillId="0" borderId="49" xfId="0" applyBorder="1" applyAlignment="1">
      <alignment horizontal="center" vertical="center" textRotation="255"/>
    </xf>
    <xf numFmtId="0" fontId="0" fillId="0" borderId="70" xfId="0" applyBorder="1" applyAlignment="1">
      <alignment horizontal="center" vertical="center" textRotation="255"/>
    </xf>
    <xf numFmtId="0" fontId="0" fillId="0" borderId="55" xfId="0" applyBorder="1" applyAlignment="1">
      <alignment horizontal="center" vertical="center" textRotation="255"/>
    </xf>
    <xf numFmtId="0" fontId="6" fillId="0" borderId="0" xfId="0" applyFont="1" applyAlignment="1">
      <alignment horizontal="left" vertical="center" shrinkToFit="1"/>
    </xf>
    <xf numFmtId="0" fontId="0" fillId="0" borderId="20" xfId="0" applyBorder="1" applyAlignment="1">
      <alignment horizontal="left" vertical="center" shrinkToFit="1"/>
    </xf>
    <xf numFmtId="0" fontId="0" fillId="0" borderId="31" xfId="0" applyBorder="1" applyAlignment="1">
      <alignment horizontal="left" vertical="center" shrinkToFit="1"/>
    </xf>
    <xf numFmtId="177" fontId="4" fillId="0" borderId="4"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0" fontId="8" fillId="0" borderId="0" xfId="0" applyFont="1" applyAlignment="1">
      <alignment horizontal="left" vertical="center" shrinkToFit="1"/>
    </xf>
    <xf numFmtId="0" fontId="8" fillId="0" borderId="7" xfId="0" applyFont="1" applyBorder="1" applyAlignment="1">
      <alignment horizontal="left" vertical="center" shrinkToFit="1"/>
    </xf>
    <xf numFmtId="0" fontId="2" fillId="0" borderId="17" xfId="0" applyFont="1" applyBorder="1" applyAlignment="1">
      <alignment horizontal="distributed" vertical="center"/>
    </xf>
    <xf numFmtId="0" fontId="2" fillId="0" borderId="11" xfId="0" applyFont="1" applyBorder="1" applyAlignment="1">
      <alignment horizontal="distributed" vertical="center"/>
    </xf>
    <xf numFmtId="0" fontId="6" fillId="0" borderId="16" xfId="0" applyFont="1" applyBorder="1" applyAlignment="1">
      <alignment horizontal="left" vertical="top"/>
    </xf>
    <xf numFmtId="0" fontId="6" fillId="0" borderId="42" xfId="0" applyFont="1" applyBorder="1" applyAlignment="1">
      <alignment horizontal="left" vertical="top"/>
    </xf>
    <xf numFmtId="0" fontId="0" fillId="0" borderId="64" xfId="0" applyBorder="1" applyAlignment="1">
      <alignment horizontal="center" vertical="center" shrinkToFit="1"/>
    </xf>
    <xf numFmtId="0" fontId="0" fillId="0" borderId="64" xfId="0" applyBorder="1" applyAlignment="1">
      <alignment horizontal="center" vertical="center"/>
    </xf>
    <xf numFmtId="0" fontId="0" fillId="0" borderId="65"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83" xfId="0" applyBorder="1" applyAlignment="1">
      <alignment horizontal="left" vertical="center" shrinkToFit="1"/>
    </xf>
    <xf numFmtId="0" fontId="2" fillId="0" borderId="18" xfId="0" applyFont="1" applyBorder="1" applyAlignment="1">
      <alignment horizontal="distributed" vertical="center" shrinkToFit="1"/>
    </xf>
    <xf numFmtId="0" fontId="2" fillId="0" borderId="0" xfId="0" applyFont="1" applyAlignment="1">
      <alignment horizontal="distributed" vertical="center" shrinkToFit="1"/>
    </xf>
    <xf numFmtId="0" fontId="8" fillId="0" borderId="18" xfId="0" applyFont="1" applyBorder="1" applyAlignment="1">
      <alignment horizontal="distributed" vertical="center" shrinkToFit="1"/>
    </xf>
    <xf numFmtId="0" fontId="8" fillId="0" borderId="0" xfId="0" applyFont="1" applyAlignment="1">
      <alignment horizontal="distributed" vertical="center" shrinkToFit="1"/>
    </xf>
    <xf numFmtId="0" fontId="0" fillId="0" borderId="18"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left" vertical="center"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10" fillId="0" borderId="0" xfId="0" applyFont="1" applyAlignment="1">
      <alignment horizontal="left" vertical="center" shrinkToFit="1"/>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8" fillId="0" borderId="35"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51" xfId="0" applyBorder="1" applyAlignment="1">
      <alignment horizontal="left" vertical="center" shrinkToFit="1"/>
    </xf>
    <xf numFmtId="176" fontId="0" fillId="0" borderId="1" xfId="0" applyNumberFormat="1" applyBorder="1" applyAlignment="1">
      <alignment horizontal="center" vertical="center" shrinkToFit="1"/>
    </xf>
    <xf numFmtId="176" fontId="0" fillId="0" borderId="2" xfId="0" applyNumberFormat="1" applyBorder="1" applyAlignment="1">
      <alignment horizontal="center" vertical="center" shrinkToFit="1"/>
    </xf>
    <xf numFmtId="176" fontId="0" fillId="0" borderId="51" xfId="0" applyNumberFormat="1" applyBorder="1" applyAlignment="1">
      <alignment horizontal="center"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45" xfId="0" applyFont="1" applyBorder="1" applyAlignment="1">
      <alignment horizontal="left" vertical="center" shrinkToFit="1"/>
    </xf>
    <xf numFmtId="0" fontId="6" fillId="0" borderId="2" xfId="0" applyFont="1" applyBorder="1" applyAlignment="1">
      <alignment horizontal="left" vertical="center" wrapText="1"/>
    </xf>
    <xf numFmtId="0" fontId="6" fillId="0" borderId="5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50" xfId="0" applyFont="1" applyBorder="1" applyAlignment="1">
      <alignment horizontal="left"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176" fontId="0" fillId="0" borderId="0" xfId="0" applyNumberFormat="1" applyAlignment="1">
      <alignment horizontal="left" vertical="center" shrinkToFit="1"/>
    </xf>
    <xf numFmtId="176" fontId="0" fillId="0" borderId="7" xfId="0" applyNumberForma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52" xfId="0" applyBorder="1" applyAlignment="1">
      <alignment horizontal="center" vertical="center" shrinkToFit="1"/>
    </xf>
    <xf numFmtId="0" fontId="2" fillId="0" borderId="1" xfId="0" applyFont="1" applyBorder="1" applyAlignment="1">
      <alignment horizontal="distributed" vertical="center" shrinkToFit="1"/>
    </xf>
    <xf numFmtId="0" fontId="2" fillId="0" borderId="2" xfId="0" applyFont="1" applyBorder="1" applyAlignment="1">
      <alignment horizontal="distributed" vertical="center" shrinkToFit="1"/>
    </xf>
    <xf numFmtId="0" fontId="0" fillId="0" borderId="68" xfId="0" applyBorder="1" applyAlignment="1">
      <alignment horizontal="center" vertical="center"/>
    </xf>
    <xf numFmtId="0" fontId="0" fillId="0" borderId="69" xfId="0"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0" fillId="0" borderId="4" xfId="0" applyBorder="1" applyAlignment="1">
      <alignment horizontal="center" vertical="center"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2" xfId="0" applyFont="1" applyBorder="1" applyAlignment="1">
      <alignment horizontal="left"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51" xfId="0" applyFont="1" applyBorder="1" applyAlignment="1">
      <alignment horizontal="left" vertical="center" shrinkToFi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2"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176" fontId="0" fillId="0" borderId="74" xfId="0" applyNumberFormat="1" applyBorder="1" applyAlignment="1">
      <alignment horizontal="center" vertical="center"/>
    </xf>
    <xf numFmtId="176" fontId="0" fillId="0" borderId="90" xfId="0" applyNumberFormat="1" applyBorder="1" applyAlignment="1">
      <alignment horizontal="center" vertical="center"/>
    </xf>
    <xf numFmtId="176" fontId="0" fillId="0" borderId="75" xfId="0" applyNumberFormat="1" applyBorder="1" applyAlignment="1">
      <alignment horizontal="center" vertical="center"/>
    </xf>
    <xf numFmtId="0" fontId="0" fillId="0" borderId="9"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 xfId="0" applyBorder="1" applyAlignment="1">
      <alignment horizontal="left" vertical="center" shrinkToFit="1"/>
    </xf>
    <xf numFmtId="0" fontId="0" fillId="0" borderId="56" xfId="0" applyBorder="1" applyAlignment="1">
      <alignment horizontal="left" vertical="center" shrinkToFit="1"/>
    </xf>
    <xf numFmtId="179" fontId="0" fillId="0" borderId="2" xfId="0" applyNumberFormat="1" applyBorder="1" applyAlignment="1">
      <alignment horizontal="center" vertical="center"/>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0" xfId="0" applyFont="1" applyBorder="1" applyAlignment="1">
      <alignment horizontal="left" vertical="center"/>
    </xf>
    <xf numFmtId="0" fontId="0" fillId="0" borderId="0" xfId="0" applyAlignment="1">
      <alignment horizontal="center" vertical="center"/>
    </xf>
    <xf numFmtId="179" fontId="0" fillId="0" borderId="0" xfId="0" applyNumberForma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4"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6" xfId="0" applyBorder="1" applyAlignment="1">
      <alignment horizontal="center" vertical="center" textRotation="255" shrinkToFit="1"/>
    </xf>
    <xf numFmtId="0" fontId="5" fillId="0" borderId="24" xfId="0" applyFont="1" applyBorder="1" applyAlignment="1">
      <alignment horizontal="left" vertical="center" shrinkToFit="1"/>
    </xf>
    <xf numFmtId="0" fontId="5" fillId="0" borderId="48" xfId="0" applyFont="1" applyBorder="1" applyAlignment="1">
      <alignment horizontal="left" vertical="center" shrinkToFit="1"/>
    </xf>
    <xf numFmtId="176" fontId="0" fillId="0" borderId="32" xfId="0" applyNumberFormat="1" applyBorder="1" applyAlignment="1">
      <alignment horizontal="center" vertical="center" shrinkToFit="1"/>
    </xf>
    <xf numFmtId="0" fontId="0" fillId="0" borderId="32" xfId="0" applyBorder="1" applyAlignment="1">
      <alignment horizontal="center" vertical="center" shrinkToFi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13" xfId="0" applyFont="1" applyBorder="1" applyAlignment="1">
      <alignment horizontal="left" vertical="center"/>
    </xf>
    <xf numFmtId="0" fontId="8" fillId="0" borderId="52" xfId="0" applyFont="1" applyBorder="1" applyAlignment="1">
      <alignment horizontal="left" vertical="center"/>
    </xf>
    <xf numFmtId="176" fontId="0" fillId="0" borderId="0" xfId="0" applyNumberFormat="1" applyAlignment="1">
      <alignment horizontal="center" vertical="center" shrinkToFit="1"/>
    </xf>
    <xf numFmtId="0" fontId="15" fillId="0" borderId="17" xfId="0" applyFont="1" applyBorder="1" applyAlignment="1">
      <alignment horizontal="left" vertical="center" shrinkToFit="1"/>
    </xf>
    <xf numFmtId="0" fontId="15" fillId="0" borderId="43" xfId="0" applyFont="1" applyBorder="1" applyAlignment="1">
      <alignment horizontal="left" vertical="center" shrinkToFit="1"/>
    </xf>
    <xf numFmtId="0" fontId="16" fillId="4" borderId="8" xfId="0" applyFont="1" applyFill="1" applyBorder="1" applyAlignment="1">
      <alignment horizontal="left" vertical="center" wrapText="1"/>
    </xf>
    <xf numFmtId="0" fontId="16" fillId="4" borderId="0" xfId="0" applyFont="1" applyFill="1" applyAlignment="1">
      <alignment horizontal="center" vertical="center" shrinkToFit="1"/>
    </xf>
    <xf numFmtId="0" fontId="26" fillId="4" borderId="8" xfId="0" applyFont="1" applyFill="1" applyBorder="1">
      <alignment vertical="center"/>
    </xf>
    <xf numFmtId="0" fontId="19" fillId="4" borderId="4" xfId="1" applyFont="1" applyFill="1" applyBorder="1" applyAlignment="1">
      <alignment horizontal="center" vertical="center"/>
    </xf>
    <xf numFmtId="0" fontId="19" fillId="4" borderId="6" xfId="1" applyFont="1" applyFill="1" applyBorder="1" applyAlignment="1">
      <alignment horizontal="center"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26" fillId="4" borderId="8" xfId="0" applyFont="1" applyFill="1" applyBorder="1" applyAlignment="1">
      <alignment horizontal="left" vertical="center"/>
    </xf>
    <xf numFmtId="0" fontId="16" fillId="4" borderId="94" xfId="0" applyFont="1" applyFill="1" applyBorder="1">
      <alignment vertical="center"/>
    </xf>
    <xf numFmtId="0" fontId="16" fillId="4" borderId="0" xfId="0" applyFont="1" applyFill="1" applyAlignment="1">
      <alignment vertical="center" wrapText="1"/>
    </xf>
    <xf numFmtId="0" fontId="16" fillId="4" borderId="0" xfId="0" applyFont="1" applyFill="1">
      <alignment vertical="center"/>
    </xf>
    <xf numFmtId="0" fontId="26" fillId="3" borderId="2" xfId="0" applyFont="1" applyFill="1" applyBorder="1" applyAlignment="1">
      <alignment horizontal="left" vertical="center" wrapText="1"/>
    </xf>
    <xf numFmtId="0" fontId="16" fillId="4" borderId="94" xfId="0" applyFont="1" applyFill="1" applyBorder="1" applyAlignment="1">
      <alignment horizontal="left" vertical="center"/>
    </xf>
    <xf numFmtId="0" fontId="16" fillId="4" borderId="2" xfId="0" applyFont="1" applyFill="1" applyBorder="1" applyAlignment="1">
      <alignment horizontal="left" vertical="center"/>
    </xf>
    <xf numFmtId="0" fontId="16" fillId="4" borderId="18" xfId="0" applyFont="1" applyFill="1" applyBorder="1" applyAlignment="1">
      <alignment horizontal="left" vertical="center" wrapText="1"/>
    </xf>
    <xf numFmtId="0" fontId="0" fillId="4" borderId="0" xfId="0" applyFill="1" applyAlignment="1">
      <alignment horizontal="left" vertical="center" wrapText="1"/>
    </xf>
    <xf numFmtId="0" fontId="0" fillId="4" borderId="19" xfId="0" applyFill="1" applyBorder="1" applyAlignment="1">
      <alignment horizontal="left" vertical="center" wrapText="1"/>
    </xf>
    <xf numFmtId="0" fontId="16" fillId="4" borderId="1" xfId="0" applyFont="1"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16" fillId="7" borderId="0" xfId="0" applyFont="1" applyFill="1" applyAlignment="1">
      <alignment horizontal="left" vertical="center" wrapText="1"/>
    </xf>
    <xf numFmtId="0" fontId="19" fillId="3" borderId="4" xfId="1" applyFont="1" applyFill="1" applyBorder="1" applyAlignment="1" applyProtection="1">
      <alignment horizontal="center" vertical="center"/>
    </xf>
    <xf numFmtId="0" fontId="19" fillId="3" borderId="6" xfId="1" applyFont="1" applyFill="1" applyBorder="1" applyAlignment="1" applyProtection="1">
      <alignment horizontal="center" vertical="center"/>
    </xf>
    <xf numFmtId="0" fontId="16" fillId="7" borderId="0" xfId="0" applyFont="1" applyFill="1" applyAlignment="1">
      <alignment horizontal="left" vertical="top" wrapText="1"/>
    </xf>
    <xf numFmtId="0" fontId="16" fillId="0" borderId="0" xfId="0" applyFont="1" applyAlignment="1">
      <alignment horizontal="left" vertical="top" wrapText="1"/>
    </xf>
    <xf numFmtId="0" fontId="16" fillId="5" borderId="0" xfId="0" applyFont="1" applyFill="1" applyAlignment="1">
      <alignment horizontal="left" vertical="center" wrapText="1"/>
    </xf>
    <xf numFmtId="0" fontId="19" fillId="3" borderId="4" xfId="1" applyFont="1" applyFill="1" applyBorder="1" applyAlignment="1" applyProtection="1">
      <alignment horizontal="center" vertical="center" wrapText="1"/>
    </xf>
    <xf numFmtId="0" fontId="19" fillId="3" borderId="5" xfId="1" applyFont="1" applyFill="1" applyBorder="1" applyAlignment="1" applyProtection="1">
      <alignment horizontal="center" vertical="center"/>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6" fillId="5" borderId="2" xfId="0" applyFont="1" applyFill="1" applyBorder="1" applyAlignment="1">
      <alignment horizontal="left" vertical="center"/>
    </xf>
    <xf numFmtId="0" fontId="16" fillId="5"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kensaibou-toyama.org/about_course/" TargetMode="External"/><Relationship Id="rId2" Type="http://schemas.openxmlformats.org/officeDocument/2006/relationships/hyperlink" Target="https://kensaibou-toyama.org/wp-content/uploads/2021/01/150618-2ashiba.pdf"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kensaibou-toyama.org/about_cours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aish.gr.jp/horei/hor1-2/hor1-2-1-m-7.html" TargetMode="External"/><Relationship Id="rId1" Type="http://schemas.openxmlformats.org/officeDocument/2006/relationships/hyperlink" Target="https://www.mhlw.go.jp/stf/seisakunitsuite/bunya/0000081490.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5"/>
  <sheetViews>
    <sheetView showGridLines="0" showRowColHeaders="0" tabSelected="1" zoomScale="145" zoomScaleNormal="145" workbookViewId="0"/>
  </sheetViews>
  <sheetFormatPr defaultRowHeight="18" x14ac:dyDescent="0.45"/>
  <cols>
    <col min="1" max="1" width="4.5" style="24" customWidth="1"/>
    <col min="2" max="16384" width="8.796875" style="24"/>
  </cols>
  <sheetData>
    <row r="2" spans="2:14" ht="36" customHeight="1" x14ac:dyDescent="0.45">
      <c r="B2" s="96" t="s">
        <v>222</v>
      </c>
      <c r="C2" s="96"/>
      <c r="D2" s="96"/>
      <c r="E2" s="96"/>
      <c r="F2" s="96"/>
      <c r="G2" s="96"/>
      <c r="H2" s="96"/>
      <c r="I2" s="96"/>
      <c r="J2" s="96"/>
      <c r="K2" s="30"/>
      <c r="L2" s="30"/>
      <c r="M2" s="30"/>
      <c r="N2" s="30"/>
    </row>
    <row r="3" spans="2:14" x14ac:dyDescent="0.45">
      <c r="B3" s="93" t="s">
        <v>224</v>
      </c>
      <c r="C3" s="93"/>
      <c r="D3" s="93"/>
      <c r="E3" s="93"/>
      <c r="F3" s="93"/>
      <c r="G3" s="93"/>
      <c r="H3" s="93"/>
      <c r="I3" s="93"/>
      <c r="J3" s="93"/>
      <c r="K3" s="93"/>
      <c r="L3" s="93"/>
      <c r="M3" s="93"/>
      <c r="N3" s="93"/>
    </row>
    <row r="4" spans="2:14" x14ac:dyDescent="0.45">
      <c r="B4" s="93" t="s">
        <v>225</v>
      </c>
      <c r="C4" s="93"/>
      <c r="D4" s="93"/>
      <c r="E4" s="93"/>
      <c r="F4" s="93"/>
      <c r="G4" s="93"/>
      <c r="H4" s="59"/>
      <c r="I4" s="59"/>
      <c r="J4" s="59"/>
      <c r="K4" s="59"/>
      <c r="L4" s="59"/>
      <c r="M4" s="59"/>
      <c r="N4" s="59"/>
    </row>
    <row r="5" spans="2:14" x14ac:dyDescent="0.45">
      <c r="B5" s="94"/>
      <c r="C5" s="94"/>
      <c r="D5" s="94"/>
      <c r="E5" s="94"/>
      <c r="F5" s="94"/>
      <c r="G5" s="94"/>
      <c r="H5" s="94"/>
      <c r="I5" s="94"/>
      <c r="J5" s="94"/>
      <c r="K5" s="94"/>
      <c r="L5" s="94"/>
      <c r="M5" s="94"/>
      <c r="N5" s="94"/>
    </row>
    <row r="6" spans="2:14" x14ac:dyDescent="0.45">
      <c r="B6" s="95" t="s">
        <v>223</v>
      </c>
      <c r="C6" s="95"/>
      <c r="D6" s="95"/>
      <c r="E6" s="95"/>
      <c r="F6" s="95"/>
      <c r="G6" s="95"/>
      <c r="H6" s="95"/>
      <c r="I6" s="95"/>
      <c r="J6" s="95"/>
    </row>
    <row r="7" spans="2:14" x14ac:dyDescent="0.45">
      <c r="B7" s="25"/>
      <c r="C7" s="25"/>
      <c r="D7" s="25"/>
      <c r="E7" s="25"/>
      <c r="F7" s="25"/>
      <c r="G7" s="25"/>
      <c r="H7" s="25"/>
      <c r="I7" s="25"/>
      <c r="J7" s="25"/>
      <c r="K7" s="25"/>
      <c r="L7" s="25"/>
      <c r="M7" s="25"/>
      <c r="N7" s="25"/>
    </row>
    <row r="8" spans="2:14" x14ac:dyDescent="0.45">
      <c r="B8" s="95" t="s">
        <v>62</v>
      </c>
      <c r="C8" s="95"/>
      <c r="D8" s="95"/>
      <c r="E8" s="95"/>
      <c r="F8" s="95"/>
      <c r="G8" s="95"/>
      <c r="H8" s="95"/>
      <c r="I8" s="95"/>
      <c r="J8" s="95"/>
    </row>
    <row r="9" spans="2:14" x14ac:dyDescent="0.45">
      <c r="B9" s="94"/>
      <c r="C9" s="94"/>
      <c r="D9" s="94"/>
      <c r="E9" s="94"/>
      <c r="F9" s="94"/>
      <c r="G9" s="94"/>
      <c r="H9" s="94"/>
      <c r="I9" s="94"/>
      <c r="J9" s="94"/>
      <c r="K9" s="94"/>
      <c r="L9" s="94"/>
      <c r="M9" s="94"/>
      <c r="N9" s="94"/>
    </row>
    <row r="10" spans="2:14" x14ac:dyDescent="0.45">
      <c r="B10" s="97" t="s">
        <v>226</v>
      </c>
      <c r="C10" s="97"/>
      <c r="D10" s="97"/>
      <c r="E10" s="97"/>
      <c r="F10" s="97"/>
      <c r="G10" s="97"/>
      <c r="H10" s="97"/>
      <c r="I10" s="97"/>
      <c r="J10" s="97"/>
      <c r="K10" s="97"/>
      <c r="L10" s="23"/>
      <c r="M10" s="23"/>
      <c r="N10" s="23"/>
    </row>
    <row r="11" spans="2:14" x14ac:dyDescent="0.45">
      <c r="B11" s="98" t="s">
        <v>227</v>
      </c>
      <c r="C11" s="98"/>
      <c r="D11" s="98"/>
      <c r="E11" s="98"/>
      <c r="F11" s="98"/>
      <c r="G11" s="98"/>
      <c r="H11" s="98"/>
      <c r="I11" s="98"/>
      <c r="J11" s="98"/>
      <c r="K11" s="98"/>
      <c r="L11" s="23"/>
      <c r="M11" s="23"/>
      <c r="N11" s="23"/>
    </row>
    <row r="12" spans="2:14" x14ac:dyDescent="0.45">
      <c r="B12" s="94"/>
      <c r="C12" s="94"/>
      <c r="D12" s="94"/>
      <c r="E12" s="94"/>
      <c r="F12" s="94"/>
      <c r="G12" s="94"/>
      <c r="H12" s="94"/>
      <c r="I12" s="94"/>
      <c r="J12" s="94"/>
      <c r="K12" s="94"/>
      <c r="L12" s="94"/>
      <c r="M12" s="94"/>
      <c r="N12" s="94"/>
    </row>
    <row r="13" spans="2:14" x14ac:dyDescent="0.45">
      <c r="B13" s="94"/>
      <c r="C13" s="94"/>
      <c r="D13" s="94"/>
      <c r="E13" s="94"/>
      <c r="F13" s="94"/>
      <c r="G13" s="94"/>
      <c r="H13" s="94"/>
      <c r="I13" s="94"/>
      <c r="J13" s="94"/>
      <c r="K13" s="94"/>
      <c r="L13" s="94"/>
      <c r="M13" s="94"/>
      <c r="N13" s="94"/>
    </row>
    <row r="14" spans="2:14" x14ac:dyDescent="0.45">
      <c r="B14" s="94"/>
      <c r="C14" s="94"/>
      <c r="D14" s="94"/>
      <c r="E14" s="94"/>
      <c r="F14" s="94"/>
      <c r="G14" s="94"/>
      <c r="H14" s="94"/>
      <c r="I14" s="94"/>
      <c r="J14" s="94"/>
      <c r="K14" s="94"/>
      <c r="L14" s="94"/>
      <c r="M14" s="94"/>
      <c r="N14" s="94"/>
    </row>
    <row r="15" spans="2:14" x14ac:dyDescent="0.45">
      <c r="B15" s="94"/>
      <c r="C15" s="94"/>
      <c r="D15" s="94"/>
      <c r="E15" s="94"/>
      <c r="F15" s="94"/>
      <c r="G15" s="94"/>
      <c r="H15" s="94"/>
      <c r="I15" s="94"/>
      <c r="J15" s="94"/>
      <c r="K15" s="94"/>
      <c r="L15" s="94"/>
      <c r="M15" s="94"/>
      <c r="N15" s="94"/>
    </row>
  </sheetData>
  <sheetProtection algorithmName="SHA-512" hashValue="8Kb3MCNWvuD6x1z/4t51lmOHcK9HIKeqB2bCvnmpepdAgzfXhPmmDXkeJKfsgbGpKLM6VtcdFfN4oKVkJfGUuQ==" saltValue="a2ywiiVn2+1cTpwoEV4F6Q==" spinCount="100000" sheet="1"/>
  <customSheetViews>
    <customSheetView guid="{93A8C31D-A9BA-4BA2-A8E8-66147D33139D}">
      <selection activeCell="A7" sqref="A7:M7"/>
      <pageMargins left="0.7" right="0.7" top="0.75" bottom="0.75" header="0.3" footer="0.3"/>
    </customSheetView>
  </customSheetViews>
  <mergeCells count="13">
    <mergeCell ref="B12:N12"/>
    <mergeCell ref="B13:N13"/>
    <mergeCell ref="B14:N14"/>
    <mergeCell ref="B15:N15"/>
    <mergeCell ref="B9:N9"/>
    <mergeCell ref="B10:K10"/>
    <mergeCell ref="B11:K11"/>
    <mergeCell ref="B3:N3"/>
    <mergeCell ref="B5:N5"/>
    <mergeCell ref="B6:J6"/>
    <mergeCell ref="B8:J8"/>
    <mergeCell ref="B2:J2"/>
    <mergeCell ref="B4:G4"/>
  </mergeCells>
  <phoneticPr fontId="1"/>
  <hyperlinks>
    <hyperlink ref="B6:J6" location="情報入力!A1" display="受講申込書は「情報入力」sheetから必要項目を入力してください。" xr:uid="{1A417B90-0ED2-4DF0-A470-C208950C37FD}"/>
    <hyperlink ref="B8:J8" location="受講申込書!A1" display="入力完了後、「受講申込書」sheetから受講申込書を印刷してください。" xr:uid="{21E64385-1C78-48C3-95DD-1C0D5BB0F08B}"/>
    <hyperlink ref="B11:K11" location="申込時に必要な物!A1" display="なお、受講申込書に添付することが必要な書類は、「申込時に必要なもの」sheetをご確認ください。" xr:uid="{03E81B4E-8527-411B-83A8-D0781D9DB6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5FC5-1A2E-485A-89D2-3AEE8E857FE3}">
  <dimension ref="B2:N144"/>
  <sheetViews>
    <sheetView showGridLines="0" showRowColHeaders="0" zoomScale="145" zoomScaleNormal="145" zoomScaleSheetLayoutView="175" workbookViewId="0">
      <selection activeCell="E8" sqref="E8:F8"/>
    </sheetView>
  </sheetViews>
  <sheetFormatPr defaultRowHeight="18" x14ac:dyDescent="0.45"/>
  <cols>
    <col min="1" max="1" width="4" style="24" customWidth="1"/>
    <col min="2" max="6" width="8.796875" style="24"/>
    <col min="7" max="7" width="14.09765625" style="24" bestFit="1" customWidth="1"/>
    <col min="8" max="9" width="8.796875" style="24"/>
    <col min="10" max="10" width="3.69921875" style="26" customWidth="1"/>
    <col min="11" max="12" width="8.796875" style="36" customWidth="1"/>
    <col min="13" max="13" width="8.796875" style="26" customWidth="1"/>
    <col min="14" max="14" width="9.19921875" style="24" bestFit="1" customWidth="1"/>
    <col min="15" max="16384" width="8.796875" style="24"/>
  </cols>
  <sheetData>
    <row r="2" spans="2:10" x14ac:dyDescent="0.45">
      <c r="B2" s="119" t="s">
        <v>187</v>
      </c>
      <c r="C2" s="120"/>
      <c r="D2" s="120"/>
      <c r="E2" s="120"/>
      <c r="F2" s="120"/>
      <c r="G2" s="120"/>
      <c r="H2" s="120"/>
      <c r="I2" s="121"/>
    </row>
    <row r="3" spans="2:10" x14ac:dyDescent="0.45">
      <c r="B3" s="122" t="s">
        <v>202</v>
      </c>
      <c r="C3" s="123"/>
      <c r="D3" s="123"/>
      <c r="E3" s="123"/>
      <c r="F3" s="123"/>
      <c r="G3" s="123"/>
      <c r="H3" s="123"/>
      <c r="I3" s="124"/>
    </row>
    <row r="4" spans="2:10" x14ac:dyDescent="0.45">
      <c r="B4" s="125" t="s">
        <v>203</v>
      </c>
      <c r="C4" s="126"/>
      <c r="D4" s="126"/>
      <c r="E4" s="126"/>
      <c r="F4" s="126"/>
      <c r="G4" s="126"/>
      <c r="H4" s="126"/>
      <c r="I4" s="127"/>
    </row>
    <row r="5" spans="2:10" x14ac:dyDescent="0.45">
      <c r="B5" s="23"/>
      <c r="C5" s="23"/>
      <c r="D5" s="23"/>
      <c r="E5" s="23"/>
      <c r="F5" s="23"/>
      <c r="G5" s="23"/>
      <c r="H5" s="23"/>
      <c r="I5" s="23"/>
    </row>
    <row r="6" spans="2:10" x14ac:dyDescent="0.45">
      <c r="B6" s="94" t="s">
        <v>228</v>
      </c>
      <c r="C6" s="94"/>
      <c r="D6" s="94"/>
      <c r="E6" s="94"/>
      <c r="F6" s="94"/>
      <c r="G6" s="94"/>
      <c r="H6" s="94"/>
      <c r="I6" s="94"/>
      <c r="J6" s="39"/>
    </row>
    <row r="7" spans="2:10" ht="18.600000000000001" thickBot="1" x14ac:dyDescent="0.5">
      <c r="B7" s="94" t="s">
        <v>130</v>
      </c>
      <c r="C7" s="94"/>
      <c r="D7" s="94"/>
      <c r="E7" s="94"/>
      <c r="F7" s="94"/>
      <c r="G7" s="94"/>
      <c r="H7" s="94"/>
      <c r="I7" s="94"/>
      <c r="J7" s="39"/>
    </row>
    <row r="8" spans="2:10" ht="18.600000000000001" thickBot="1" x14ac:dyDescent="0.5">
      <c r="B8" s="101" t="s">
        <v>196</v>
      </c>
      <c r="C8" s="101"/>
      <c r="D8" s="102"/>
      <c r="E8" s="161"/>
      <c r="F8" s="147"/>
      <c r="G8" s="23"/>
      <c r="H8" s="23"/>
      <c r="I8" s="23"/>
      <c r="J8" s="39"/>
    </row>
    <row r="9" spans="2:10" ht="18.600000000000001" thickBot="1" x14ac:dyDescent="0.5"/>
    <row r="10" spans="2:10" ht="18.600000000000001" thickBot="1" x14ac:dyDescent="0.5">
      <c r="B10" s="134" t="s">
        <v>21</v>
      </c>
      <c r="C10" s="135"/>
      <c r="D10" s="135"/>
      <c r="E10" s="55" t="s">
        <v>121</v>
      </c>
      <c r="F10" s="55" t="s">
        <v>120</v>
      </c>
      <c r="G10" s="30" t="s">
        <v>119</v>
      </c>
    </row>
    <row r="12" spans="2:10" x14ac:dyDescent="0.45">
      <c r="B12" s="28" t="s">
        <v>106</v>
      </c>
    </row>
    <row r="13" spans="2:10" x14ac:dyDescent="0.45">
      <c r="B13" s="94" t="s">
        <v>206</v>
      </c>
      <c r="C13" s="94"/>
      <c r="D13" s="94"/>
      <c r="E13" s="94"/>
      <c r="F13" s="94"/>
      <c r="G13" s="94"/>
      <c r="H13" s="94"/>
      <c r="I13" s="94"/>
      <c r="J13" s="94"/>
    </row>
    <row r="14" spans="2:10" x14ac:dyDescent="0.45">
      <c r="B14" s="28"/>
    </row>
    <row r="15" spans="2:10" ht="35.4" customHeight="1" x14ac:dyDescent="0.45">
      <c r="B15" s="96" t="s">
        <v>205</v>
      </c>
      <c r="C15" s="96"/>
      <c r="D15" s="96"/>
      <c r="E15" s="96"/>
      <c r="F15" s="96"/>
      <c r="G15" s="96"/>
      <c r="H15" s="96"/>
      <c r="I15" s="96"/>
      <c r="J15" s="96"/>
    </row>
    <row r="16" spans="2:10" x14ac:dyDescent="0.45">
      <c r="B16" s="123" t="s">
        <v>108</v>
      </c>
      <c r="C16" s="123"/>
      <c r="D16" s="123"/>
      <c r="E16" s="123"/>
      <c r="F16" s="123"/>
      <c r="G16" s="123"/>
      <c r="H16" s="123"/>
      <c r="I16" s="123"/>
      <c r="J16" s="30"/>
    </row>
    <row r="17" spans="2:14" ht="18.600000000000001" thickBot="1" x14ac:dyDescent="0.5">
      <c r="B17" s="96" t="s">
        <v>306</v>
      </c>
      <c r="C17" s="96"/>
      <c r="D17" s="96"/>
      <c r="E17" s="96"/>
      <c r="F17" s="96"/>
      <c r="G17" s="96"/>
      <c r="H17" s="96"/>
      <c r="I17" s="96"/>
      <c r="J17" s="41"/>
    </row>
    <row r="18" spans="2:14" ht="18.600000000000001" thickBot="1" x14ac:dyDescent="0.5">
      <c r="B18" s="101" t="s">
        <v>8</v>
      </c>
      <c r="C18" s="102"/>
      <c r="D18" s="132"/>
      <c r="E18" s="137"/>
      <c r="F18" s="137"/>
      <c r="G18" s="137"/>
      <c r="H18" s="137"/>
      <c r="I18" s="133"/>
    </row>
    <row r="19" spans="2:14" x14ac:dyDescent="0.45">
      <c r="B19" s="29"/>
      <c r="C19" s="29"/>
    </row>
    <row r="20" spans="2:14" ht="18.600000000000001" thickBot="1" x14ac:dyDescent="0.5">
      <c r="B20" s="93" t="s">
        <v>197</v>
      </c>
      <c r="C20" s="93"/>
      <c r="D20" s="93"/>
      <c r="E20" s="93"/>
      <c r="F20" s="93"/>
      <c r="G20" s="93"/>
      <c r="H20" s="93"/>
      <c r="I20" s="93"/>
    </row>
    <row r="21" spans="2:14" ht="18.600000000000001" thickBot="1" x14ac:dyDescent="0.5">
      <c r="B21" s="136" t="s">
        <v>107</v>
      </c>
      <c r="C21" s="134"/>
      <c r="D21" s="132"/>
      <c r="E21" s="137"/>
      <c r="F21" s="137"/>
      <c r="G21" s="137"/>
      <c r="H21" s="137"/>
      <c r="I21" s="133"/>
    </row>
    <row r="23" spans="2:14" ht="18.600000000000001" thickBot="1" x14ac:dyDescent="0.5">
      <c r="B23" s="94" t="s">
        <v>130</v>
      </c>
      <c r="C23" s="94"/>
      <c r="D23" s="94"/>
      <c r="E23" s="94"/>
      <c r="F23" s="94"/>
      <c r="G23" s="94"/>
      <c r="H23" s="94"/>
      <c r="I23" s="94"/>
    </row>
    <row r="24" spans="2:14" ht="18.600000000000001" thickBot="1" x14ac:dyDescent="0.5">
      <c r="B24" s="101" t="s">
        <v>9</v>
      </c>
      <c r="C24" s="102"/>
      <c r="D24" s="158"/>
      <c r="E24" s="159"/>
      <c r="F24" s="159"/>
      <c r="G24" s="159"/>
      <c r="H24" s="159"/>
      <c r="I24" s="160"/>
      <c r="N24" s="75"/>
    </row>
    <row r="26" spans="2:14" ht="18.600000000000001" thickBot="1" x14ac:dyDescent="0.5">
      <c r="B26" s="93" t="s">
        <v>207</v>
      </c>
      <c r="C26" s="93"/>
      <c r="D26" s="93"/>
      <c r="E26" s="93"/>
      <c r="F26" s="93"/>
      <c r="G26" s="93"/>
      <c r="H26" s="93"/>
      <c r="I26" s="93"/>
      <c r="J26" s="24"/>
      <c r="K26" s="56"/>
      <c r="L26" s="56"/>
      <c r="M26" s="24"/>
    </row>
    <row r="27" spans="2:14" ht="18.600000000000001" thickBot="1" x14ac:dyDescent="0.5">
      <c r="B27" s="101" t="s">
        <v>111</v>
      </c>
      <c r="C27" s="131"/>
      <c r="D27" s="132"/>
      <c r="E27" s="133"/>
      <c r="F27" s="24" t="s">
        <v>186</v>
      </c>
    </row>
    <row r="28" spans="2:14" x14ac:dyDescent="0.45">
      <c r="B28" s="62"/>
      <c r="C28" s="62"/>
      <c r="D28" s="23"/>
      <c r="E28" s="23"/>
    </row>
    <row r="29" spans="2:14" x14ac:dyDescent="0.45">
      <c r="B29" s="93" t="s">
        <v>208</v>
      </c>
      <c r="C29" s="93"/>
      <c r="D29" s="93"/>
      <c r="E29" s="93"/>
      <c r="F29" s="93"/>
      <c r="G29" s="93"/>
      <c r="H29" s="93"/>
      <c r="I29" s="93"/>
    </row>
    <row r="30" spans="2:14" x14ac:dyDescent="0.45">
      <c r="B30" s="93" t="s">
        <v>209</v>
      </c>
      <c r="C30" s="93"/>
      <c r="D30" s="93"/>
      <c r="E30" s="93"/>
      <c r="F30" s="93"/>
      <c r="G30" s="93"/>
      <c r="H30" s="93"/>
      <c r="I30" s="93"/>
    </row>
    <row r="31" spans="2:14" ht="18.600000000000001" thickBot="1" x14ac:dyDescent="0.5">
      <c r="B31" s="93" t="s">
        <v>113</v>
      </c>
      <c r="C31" s="93"/>
      <c r="D31" s="93"/>
      <c r="E31" s="93"/>
      <c r="F31" s="93"/>
      <c r="G31" s="93"/>
      <c r="H31" s="93"/>
      <c r="I31" s="93"/>
    </row>
    <row r="32" spans="2:14" ht="18.600000000000001" thickBot="1" x14ac:dyDescent="0.5">
      <c r="B32" s="101" t="s">
        <v>112</v>
      </c>
      <c r="C32" s="102"/>
      <c r="D32" s="132"/>
      <c r="E32" s="137"/>
      <c r="F32" s="137"/>
      <c r="G32" s="137"/>
      <c r="H32" s="137"/>
      <c r="I32" s="133"/>
    </row>
    <row r="34" spans="2:10" ht="36" customHeight="1" x14ac:dyDescent="0.45">
      <c r="B34" s="130" t="s">
        <v>307</v>
      </c>
      <c r="C34" s="130"/>
      <c r="D34" s="130"/>
      <c r="E34" s="130"/>
      <c r="F34" s="130"/>
      <c r="G34" s="130"/>
      <c r="H34" s="130"/>
      <c r="I34" s="130"/>
      <c r="J34" s="40"/>
    </row>
    <row r="35" spans="2:10" x14ac:dyDescent="0.45">
      <c r="B35" s="63" t="s">
        <v>125</v>
      </c>
      <c r="C35" s="63" t="s">
        <v>126</v>
      </c>
      <c r="D35" s="128" t="s">
        <v>308</v>
      </c>
      <c r="E35" s="128"/>
      <c r="F35" s="128"/>
      <c r="G35" s="128"/>
      <c r="H35" s="128"/>
      <c r="I35" s="128"/>
      <c r="J35" s="40"/>
    </row>
    <row r="36" spans="2:10" x14ac:dyDescent="0.45">
      <c r="B36" s="63" t="s">
        <v>210</v>
      </c>
      <c r="C36" s="63" t="s">
        <v>126</v>
      </c>
      <c r="D36" s="128" t="s">
        <v>309</v>
      </c>
      <c r="E36" s="128"/>
      <c r="F36" s="128"/>
      <c r="G36" s="128"/>
      <c r="H36" s="128"/>
      <c r="I36" s="128"/>
      <c r="J36" s="40"/>
    </row>
    <row r="37" spans="2:10" ht="18.600000000000001" thickBot="1" x14ac:dyDescent="0.5">
      <c r="B37" s="129" t="s">
        <v>124</v>
      </c>
      <c r="C37" s="129"/>
      <c r="D37" s="129"/>
      <c r="E37" s="129"/>
      <c r="F37" s="129"/>
      <c r="G37" s="129"/>
      <c r="H37" s="129"/>
      <c r="I37" s="129"/>
      <c r="J37" s="42"/>
    </row>
    <row r="38" spans="2:10" ht="18.600000000000001" thickBot="1" x14ac:dyDescent="0.5">
      <c r="B38" s="101" t="s">
        <v>114</v>
      </c>
      <c r="C38" s="102"/>
      <c r="D38" s="146" t="s">
        <v>204</v>
      </c>
      <c r="E38" s="147"/>
      <c r="F38" s="30" t="s">
        <v>119</v>
      </c>
    </row>
    <row r="39" spans="2:10" ht="18.600000000000001" thickBot="1" x14ac:dyDescent="0.5"/>
    <row r="40" spans="2:10" ht="18.600000000000001" thickBot="1" x14ac:dyDescent="0.5">
      <c r="B40" s="101" t="s">
        <v>118</v>
      </c>
      <c r="C40" s="102"/>
      <c r="D40" s="132"/>
      <c r="E40" s="137"/>
      <c r="F40" s="137"/>
      <c r="G40" s="133"/>
    </row>
    <row r="42" spans="2:10" x14ac:dyDescent="0.45">
      <c r="B42" s="100" t="s">
        <v>185</v>
      </c>
      <c r="C42" s="100"/>
    </row>
    <row r="43" spans="2:10" ht="29.4" customHeight="1" x14ac:dyDescent="0.45">
      <c r="B43" s="103" t="s">
        <v>332</v>
      </c>
      <c r="C43" s="103"/>
      <c r="D43" s="103"/>
      <c r="E43" s="103"/>
      <c r="F43" s="103"/>
      <c r="G43" s="103"/>
      <c r="H43" s="103"/>
      <c r="I43" s="103"/>
      <c r="J43" s="43"/>
    </row>
    <row r="44" spans="2:10" ht="52.8" customHeight="1" x14ac:dyDescent="0.45">
      <c r="B44" s="103" t="s">
        <v>366</v>
      </c>
      <c r="C44" s="103"/>
      <c r="D44" s="103"/>
      <c r="E44" s="103"/>
      <c r="F44" s="103"/>
      <c r="G44" s="103"/>
      <c r="H44" s="103"/>
      <c r="I44" s="103"/>
      <c r="J44" s="43"/>
    </row>
    <row r="45" spans="2:10" ht="25.8" customHeight="1" x14ac:dyDescent="0.45">
      <c r="B45" s="103" t="s">
        <v>333</v>
      </c>
      <c r="C45" s="103"/>
      <c r="D45" s="103"/>
      <c r="E45" s="103"/>
      <c r="F45" s="103"/>
      <c r="G45" s="103"/>
      <c r="H45" s="103"/>
      <c r="I45" s="103"/>
      <c r="J45" s="43"/>
    </row>
    <row r="46" spans="2:10" ht="27.6" customHeight="1" x14ac:dyDescent="0.45">
      <c r="B46" s="103" t="s">
        <v>367</v>
      </c>
      <c r="C46" s="103"/>
      <c r="D46" s="103"/>
      <c r="E46" s="103"/>
      <c r="F46" s="103"/>
      <c r="G46" s="103"/>
      <c r="H46" s="103"/>
      <c r="I46" s="103"/>
      <c r="J46" s="43"/>
    </row>
    <row r="47" spans="2:10" x14ac:dyDescent="0.45">
      <c r="B47" s="193" t="s">
        <v>331</v>
      </c>
      <c r="C47" s="193"/>
      <c r="D47" s="193"/>
      <c r="E47" s="193"/>
      <c r="F47" s="193"/>
      <c r="G47" s="193"/>
      <c r="H47" s="193"/>
      <c r="I47" s="193"/>
      <c r="J47" s="43"/>
    </row>
    <row r="48" spans="2:10" ht="28.2" customHeight="1" x14ac:dyDescent="0.45">
      <c r="B48" s="169" t="s">
        <v>368</v>
      </c>
      <c r="C48" s="169"/>
      <c r="D48" s="169"/>
      <c r="E48" s="169"/>
      <c r="F48" s="169"/>
      <c r="G48" s="169"/>
      <c r="H48" s="169"/>
      <c r="I48" s="169"/>
      <c r="J48" s="43"/>
    </row>
    <row r="49" spans="2:10" ht="18.600000000000001" thickBot="1" x14ac:dyDescent="0.5">
      <c r="B49" s="94" t="s">
        <v>130</v>
      </c>
      <c r="C49" s="94"/>
      <c r="D49" s="94"/>
      <c r="E49" s="94"/>
      <c r="F49" s="94"/>
      <c r="G49" s="94"/>
      <c r="H49" s="94"/>
      <c r="I49" s="94"/>
    </row>
    <row r="50" spans="2:10" ht="18.600000000000001" thickBot="1" x14ac:dyDescent="0.5">
      <c r="B50" s="134" t="s">
        <v>369</v>
      </c>
      <c r="C50" s="135"/>
      <c r="D50" s="135"/>
      <c r="E50" s="189"/>
      <c r="F50" s="181"/>
      <c r="G50" s="32"/>
      <c r="H50" s="194"/>
      <c r="I50" s="194"/>
    </row>
    <row r="51" spans="2:10" x14ac:dyDescent="0.45">
      <c r="B51" s="23"/>
      <c r="C51" s="23"/>
      <c r="D51" s="23"/>
      <c r="E51" s="23"/>
      <c r="F51" s="23"/>
      <c r="G51" s="23"/>
      <c r="H51" s="23"/>
      <c r="I51" s="23"/>
    </row>
    <row r="52" spans="2:10" x14ac:dyDescent="0.45">
      <c r="B52" s="31" t="s">
        <v>310</v>
      </c>
      <c r="C52" s="23"/>
      <c r="D52" s="23"/>
      <c r="E52" s="23"/>
      <c r="F52" s="23"/>
      <c r="G52" s="23"/>
      <c r="H52" s="23"/>
      <c r="I52" s="23"/>
    </row>
    <row r="53" spans="2:10" x14ac:dyDescent="0.45">
      <c r="B53" s="170" t="s">
        <v>334</v>
      </c>
      <c r="C53" s="170"/>
      <c r="D53" s="170"/>
      <c r="E53" s="170"/>
      <c r="F53" s="170"/>
      <c r="G53" s="170"/>
      <c r="H53" s="170"/>
      <c r="I53" s="170"/>
      <c r="J53" s="44"/>
    </row>
    <row r="54" spans="2:10" x14ac:dyDescent="0.45">
      <c r="B54" s="170" t="s">
        <v>335</v>
      </c>
      <c r="C54" s="170"/>
      <c r="D54" s="170"/>
      <c r="E54" s="170"/>
      <c r="F54" s="170"/>
      <c r="G54" s="170"/>
      <c r="H54" s="170"/>
      <c r="I54" s="170"/>
      <c r="J54" s="44"/>
    </row>
    <row r="55" spans="2:10" ht="31.8" hidden="1" customHeight="1" x14ac:dyDescent="0.45">
      <c r="B55" s="175"/>
      <c r="C55" s="175"/>
      <c r="D55" s="175"/>
      <c r="E55" s="175"/>
      <c r="F55" s="175"/>
      <c r="G55" s="175"/>
      <c r="H55" s="175"/>
      <c r="I55" s="175"/>
      <c r="J55" s="45"/>
    </row>
    <row r="56" spans="2:10" ht="36" customHeight="1" x14ac:dyDescent="0.45">
      <c r="B56" s="96" t="s">
        <v>311</v>
      </c>
      <c r="C56" s="96"/>
      <c r="D56" s="96"/>
      <c r="E56" s="96"/>
      <c r="F56" s="96"/>
      <c r="G56" s="96"/>
      <c r="H56" s="96"/>
      <c r="I56" s="96"/>
      <c r="J56" s="38"/>
    </row>
    <row r="57" spans="2:10" x14ac:dyDescent="0.45">
      <c r="B57" s="192" t="str">
        <f>IF(D24="","","受講者の満18歳になったのは"&amp;計算シート!G2&amp;"年"&amp;計算シート!H2&amp;"月"&amp;計算シート!I2&amp;"日です。")</f>
        <v/>
      </c>
      <c r="C57" s="192"/>
      <c r="D57" s="192"/>
      <c r="E57" s="192"/>
      <c r="F57" s="192"/>
      <c r="G57" s="192"/>
      <c r="H57" s="192"/>
      <c r="I57" s="192"/>
      <c r="J57" s="38"/>
    </row>
    <row r="58" spans="2:10" x14ac:dyDescent="0.45">
      <c r="B58" s="99" t="s">
        <v>274</v>
      </c>
      <c r="C58" s="99"/>
      <c r="D58" s="99"/>
      <c r="E58" s="99"/>
      <c r="F58" s="99"/>
      <c r="G58" s="99"/>
      <c r="H58" s="99"/>
      <c r="I58" s="99"/>
      <c r="J58" s="38"/>
    </row>
    <row r="59" spans="2:10" ht="18.600000000000001" thickBot="1" x14ac:dyDescent="0.5">
      <c r="B59" s="94" t="s">
        <v>130</v>
      </c>
      <c r="C59" s="94"/>
      <c r="D59" s="94"/>
      <c r="E59" s="94"/>
      <c r="F59" s="94"/>
      <c r="G59" s="94"/>
      <c r="H59" s="94"/>
      <c r="I59" s="94"/>
      <c r="J59" s="37"/>
    </row>
    <row r="60" spans="2:10" x14ac:dyDescent="0.45">
      <c r="B60" s="101" t="s">
        <v>263</v>
      </c>
      <c r="C60" s="101"/>
      <c r="D60" s="102"/>
      <c r="E60" s="162"/>
      <c r="F60" s="163"/>
      <c r="G60" s="83" t="str">
        <f>IF(E60="","",IF(計算シート!F15&lt;0,"","入力値が不正です。"))</f>
        <v/>
      </c>
      <c r="H60" s="148" t="str">
        <f>IF(E60="","",IF(計算シート!J4&gt;0,"入力値が不正です。",""))</f>
        <v/>
      </c>
      <c r="I60" s="148"/>
    </row>
    <row r="61" spans="2:10" ht="18.600000000000001" thickBot="1" x14ac:dyDescent="0.5">
      <c r="B61" s="101" t="s">
        <v>264</v>
      </c>
      <c r="C61" s="101"/>
      <c r="D61" s="102"/>
      <c r="E61" s="164"/>
      <c r="F61" s="165"/>
      <c r="G61" s="83" t="str">
        <f>IF(E61="","",IF(計算シート!F18&lt;0,"","入力値が不正です。"))</f>
        <v/>
      </c>
      <c r="H61" s="84" t="str">
        <f>IF(E61="","",IF(計算シート!J5&gt;0,"入力値が不正です。",""))</f>
        <v/>
      </c>
      <c r="I61" s="85"/>
    </row>
    <row r="62" spans="2:10" x14ac:dyDescent="0.45">
      <c r="B62" s="59" t="s">
        <v>230</v>
      </c>
      <c r="C62" s="62"/>
      <c r="D62" s="62"/>
      <c r="E62" s="73"/>
      <c r="F62" s="73"/>
      <c r="H62" s="26"/>
      <c r="I62" s="27"/>
    </row>
    <row r="63" spans="2:10" x14ac:dyDescent="0.45">
      <c r="B63" s="182" t="str">
        <f>IF(E60=0,"",IF(E61=0,"","入力されたABの期間で、最長の経験年数は"&amp;計算シート!H36&amp;"年"&amp;計算シート!J36&amp;"ケ月となります。"))</f>
        <v/>
      </c>
      <c r="C63" s="182"/>
      <c r="D63" s="182"/>
      <c r="E63" s="182"/>
      <c r="F63" s="182"/>
      <c r="G63" s="182"/>
      <c r="H63" s="182"/>
      <c r="I63" s="182"/>
      <c r="J63" s="37"/>
    </row>
    <row r="64" spans="2:10" ht="18.600000000000001" thickBot="1" x14ac:dyDescent="0.5">
      <c r="B64" s="64" t="s">
        <v>211</v>
      </c>
      <c r="C64" s="33"/>
      <c r="D64" s="33"/>
      <c r="E64" s="33"/>
      <c r="F64" s="33"/>
      <c r="G64" s="33"/>
      <c r="J64" s="37"/>
    </row>
    <row r="65" spans="2:11" ht="18.600000000000001" thickBot="1" x14ac:dyDescent="0.5">
      <c r="B65" s="136" t="s">
        <v>217</v>
      </c>
      <c r="C65" s="136"/>
      <c r="D65" s="134"/>
      <c r="E65" s="166"/>
      <c r="F65" s="167"/>
      <c r="G65" s="34"/>
      <c r="H65" s="68"/>
      <c r="I65" s="68"/>
      <c r="J65" s="68"/>
    </row>
    <row r="66" spans="2:11" x14ac:dyDescent="0.45">
      <c r="B66" s="23"/>
      <c r="C66" s="23"/>
      <c r="D66" s="23"/>
      <c r="E66" s="23"/>
      <c r="F66" s="23"/>
      <c r="G66" s="23"/>
      <c r="H66" s="23"/>
      <c r="I66" s="23"/>
      <c r="J66" s="37"/>
    </row>
    <row r="67" spans="2:11" ht="37.200000000000003" customHeight="1" x14ac:dyDescent="0.45">
      <c r="B67" s="96" t="s">
        <v>312</v>
      </c>
      <c r="C67" s="96"/>
      <c r="D67" s="96"/>
      <c r="E67" s="96"/>
      <c r="F67" s="96"/>
      <c r="G67" s="96"/>
      <c r="H67" s="96"/>
      <c r="I67" s="96"/>
      <c r="J67" s="38"/>
    </row>
    <row r="68" spans="2:11" x14ac:dyDescent="0.45">
      <c r="B68" s="99" t="s">
        <v>274</v>
      </c>
      <c r="C68" s="99"/>
      <c r="D68" s="99"/>
      <c r="E68" s="99"/>
      <c r="F68" s="99"/>
      <c r="G68" s="99"/>
      <c r="H68" s="99"/>
      <c r="I68" s="99"/>
      <c r="J68" s="38"/>
    </row>
    <row r="69" spans="2:11" ht="18.600000000000001" thickBot="1" x14ac:dyDescent="0.5">
      <c r="B69" s="94" t="s">
        <v>130</v>
      </c>
      <c r="C69" s="94"/>
      <c r="D69" s="94"/>
      <c r="E69" s="94"/>
      <c r="F69" s="94"/>
      <c r="G69" s="94"/>
      <c r="H69" s="94"/>
      <c r="I69" s="94"/>
      <c r="J69" s="37"/>
    </row>
    <row r="70" spans="2:11" x14ac:dyDescent="0.45">
      <c r="B70" s="101" t="s">
        <v>265</v>
      </c>
      <c r="C70" s="101"/>
      <c r="D70" s="102"/>
      <c r="E70" s="187"/>
      <c r="F70" s="188"/>
      <c r="G70" s="83" t="str">
        <f>IF(E70="","",IF(計算シート!F21&lt;0,"","入力値が不正です。"))</f>
        <v/>
      </c>
      <c r="H70" s="148" t="str">
        <f>IF(E70="","",IF(計算シート!J6&gt;0,"入力値が不正です。",""))</f>
        <v/>
      </c>
      <c r="I70" s="148"/>
      <c r="J70" s="37"/>
    </row>
    <row r="71" spans="2:11" ht="18.600000000000001" thickBot="1" x14ac:dyDescent="0.5">
      <c r="B71" s="101" t="s">
        <v>266</v>
      </c>
      <c r="C71" s="101"/>
      <c r="D71" s="102"/>
      <c r="E71" s="190"/>
      <c r="F71" s="191"/>
      <c r="G71" s="83" t="str">
        <f>IF(E71="","",IF(計算シート!F24&lt;0,"","入力値が不正です。"))</f>
        <v/>
      </c>
      <c r="H71" s="148" t="str">
        <f>IF(E71="","",IF(計算シート!J7&gt;0,"入力値が不正です。",""))</f>
        <v/>
      </c>
      <c r="I71" s="148"/>
      <c r="J71" s="37"/>
    </row>
    <row r="72" spans="2:11" x14ac:dyDescent="0.45">
      <c r="B72" s="59" t="s">
        <v>230</v>
      </c>
      <c r="C72" s="62"/>
      <c r="D72" s="62"/>
      <c r="E72" s="91"/>
      <c r="F72" s="72"/>
      <c r="J72" s="37"/>
    </row>
    <row r="73" spans="2:11" x14ac:dyDescent="0.45">
      <c r="B73" s="182" t="str">
        <f>IF(E70=0,"",IF(E71=0,"","入力されたCDの期間で、最長の経験年数は"&amp;計算シート!H42&amp;"年"&amp;計算シート!J42&amp;"ケ月となります。"))</f>
        <v/>
      </c>
      <c r="C73" s="182"/>
      <c r="D73" s="182"/>
      <c r="E73" s="182"/>
      <c r="F73" s="182"/>
      <c r="G73" s="182"/>
      <c r="H73" s="182"/>
      <c r="I73" s="182"/>
    </row>
    <row r="74" spans="2:11" ht="18.600000000000001" thickBot="1" x14ac:dyDescent="0.5">
      <c r="B74" s="64" t="s">
        <v>211</v>
      </c>
      <c r="C74" s="33"/>
      <c r="D74" s="33"/>
      <c r="E74" s="33"/>
      <c r="F74" s="33"/>
      <c r="G74" s="33"/>
      <c r="H74" s="68"/>
      <c r="I74" s="68"/>
      <c r="J74" s="68"/>
      <c r="K74" s="68"/>
    </row>
    <row r="75" spans="2:11" ht="18.600000000000001" thickBot="1" x14ac:dyDescent="0.5">
      <c r="B75" s="136" t="s">
        <v>216</v>
      </c>
      <c r="C75" s="136"/>
      <c r="D75" s="134"/>
      <c r="E75" s="185"/>
      <c r="F75" s="186"/>
      <c r="H75" s="68"/>
      <c r="I75" s="68"/>
      <c r="J75" s="68"/>
      <c r="K75" s="68"/>
    </row>
    <row r="76" spans="2:11" x14ac:dyDescent="0.45">
      <c r="H76" s="68"/>
      <c r="I76" s="68"/>
      <c r="J76" s="68"/>
      <c r="K76" s="68"/>
    </row>
    <row r="77" spans="2:11" ht="34.799999999999997" customHeight="1" x14ac:dyDescent="0.45">
      <c r="B77" s="96" t="s">
        <v>313</v>
      </c>
      <c r="C77" s="96"/>
      <c r="D77" s="96"/>
      <c r="E77" s="96"/>
      <c r="F77" s="96"/>
      <c r="G77" s="96"/>
      <c r="H77" s="96"/>
      <c r="I77" s="96"/>
      <c r="J77" s="38"/>
    </row>
    <row r="78" spans="2:11" ht="36" hidden="1" customHeight="1" x14ac:dyDescent="0.45">
      <c r="B78" s="184"/>
      <c r="C78" s="184"/>
      <c r="D78" s="184"/>
      <c r="E78" s="184"/>
      <c r="F78" s="184"/>
      <c r="G78" s="184"/>
      <c r="H78" s="184"/>
      <c r="I78" s="184"/>
      <c r="J78" s="38"/>
    </row>
    <row r="79" spans="2:11" hidden="1" x14ac:dyDescent="0.45">
      <c r="B79" s="176"/>
      <c r="C79" s="176"/>
      <c r="D79" s="176"/>
      <c r="E79" s="176"/>
      <c r="F79" s="176"/>
      <c r="G79" s="176"/>
      <c r="H79" s="176"/>
      <c r="I79" s="176"/>
      <c r="J79" s="43"/>
    </row>
    <row r="80" spans="2:11" hidden="1" x14ac:dyDescent="0.45">
      <c r="B80" s="177"/>
      <c r="C80" s="177"/>
      <c r="D80" s="177"/>
      <c r="E80" s="177"/>
      <c r="F80" s="177"/>
      <c r="G80" s="177"/>
      <c r="H80" s="177"/>
      <c r="I80" s="177"/>
      <c r="J80" s="43"/>
    </row>
    <row r="81" spans="2:11" x14ac:dyDescent="0.45">
      <c r="B81" s="99" t="s">
        <v>274</v>
      </c>
      <c r="C81" s="99"/>
      <c r="D81" s="99"/>
      <c r="E81" s="99"/>
      <c r="F81" s="99"/>
      <c r="G81" s="99"/>
      <c r="H81" s="99"/>
      <c r="I81" s="99"/>
      <c r="J81" s="38"/>
    </row>
    <row r="82" spans="2:11" x14ac:dyDescent="0.45">
      <c r="B82" s="198" t="str">
        <f>IF(E84="","",IF(計算シート!F12&lt;1,"","「E.開始年月日」が特別教育を修了する前の日付になっていませんか？"))</f>
        <v/>
      </c>
      <c r="C82" s="198"/>
      <c r="D82" s="198"/>
      <c r="E82" s="198"/>
      <c r="F82" s="198"/>
      <c r="G82" s="198"/>
      <c r="H82" s="198"/>
      <c r="I82" s="198"/>
      <c r="J82" s="38"/>
    </row>
    <row r="83" spans="2:11" ht="18.600000000000001" thickBot="1" x14ac:dyDescent="0.5">
      <c r="B83" s="94" t="s">
        <v>130</v>
      </c>
      <c r="C83" s="94"/>
      <c r="D83" s="94"/>
      <c r="E83" s="94"/>
      <c r="F83" s="94"/>
      <c r="G83" s="94"/>
      <c r="H83" s="94"/>
      <c r="I83" s="94"/>
      <c r="J83" s="37"/>
    </row>
    <row r="84" spans="2:11" x14ac:dyDescent="0.45">
      <c r="B84" s="101" t="s">
        <v>267</v>
      </c>
      <c r="C84" s="101"/>
      <c r="D84" s="102"/>
      <c r="E84" s="187"/>
      <c r="F84" s="188"/>
      <c r="G84" s="83" t="str">
        <f>IF(E84="","",IF(計算シート!F27&lt;0,"入力値が不正です。",""))</f>
        <v/>
      </c>
      <c r="H84" s="149" t="str">
        <f>IF(E84="","",IF(計算シート!J8&gt;0,"入力値が不正です。",""))</f>
        <v/>
      </c>
      <c r="I84" s="149"/>
    </row>
    <row r="85" spans="2:11" ht="18.600000000000001" thickBot="1" x14ac:dyDescent="0.5">
      <c r="B85" s="101" t="s">
        <v>268</v>
      </c>
      <c r="C85" s="101"/>
      <c r="D85" s="102"/>
      <c r="E85" s="190"/>
      <c r="F85" s="191"/>
      <c r="G85" s="83" t="str">
        <f>IF(E85="","",IF(計算シート!F30&lt;0,"入力値が不正です。",""))</f>
        <v/>
      </c>
      <c r="H85" s="149" t="str">
        <f>IF(E85="","",IF(計算シート!J9&gt;0,"入力値が不正です。",""))</f>
        <v/>
      </c>
      <c r="I85" s="149"/>
    </row>
    <row r="86" spans="2:11" ht="36" customHeight="1" x14ac:dyDescent="0.45">
      <c r="B86" s="96" t="s">
        <v>314</v>
      </c>
      <c r="C86" s="96"/>
      <c r="D86" s="96"/>
      <c r="E86" s="96"/>
      <c r="F86" s="96"/>
      <c r="G86" s="96"/>
      <c r="H86" s="96"/>
      <c r="I86" s="96"/>
    </row>
    <row r="87" spans="2:11" x14ac:dyDescent="0.45">
      <c r="B87" s="107" t="s">
        <v>212</v>
      </c>
      <c r="C87" s="107"/>
      <c r="D87" s="107"/>
      <c r="E87" s="107"/>
      <c r="F87" s="107"/>
      <c r="G87" s="107"/>
      <c r="H87" s="35"/>
      <c r="I87" s="35"/>
    </row>
    <row r="88" spans="2:11" x14ac:dyDescent="0.45">
      <c r="B88" s="182" t="str">
        <f>IF(E84=0,"",IF(E85=0,"","入力されたEFの期間で、最長の経験年数は"&amp;計算シート!H42&amp;"年"&amp;計算シート!J42&amp;"ケ月となります。（作成日時点）"))</f>
        <v/>
      </c>
      <c r="C88" s="182"/>
      <c r="D88" s="182"/>
      <c r="E88" s="182"/>
      <c r="F88" s="182"/>
      <c r="G88" s="182"/>
      <c r="H88" s="182"/>
      <c r="I88" s="182"/>
      <c r="J88" s="26">
        <f ca="1">DATEDIF(E84,TODAY(),"YM")</f>
        <v>5</v>
      </c>
    </row>
    <row r="89" spans="2:11" ht="18.600000000000001" thickBot="1" x14ac:dyDescent="0.5">
      <c r="B89" s="64" t="s">
        <v>211</v>
      </c>
      <c r="C89" s="62"/>
      <c r="D89" s="62"/>
      <c r="E89" s="72"/>
      <c r="F89" s="72"/>
      <c r="H89" s="35"/>
      <c r="I89" s="35"/>
    </row>
    <row r="90" spans="2:11" ht="18.600000000000001" thickBot="1" x14ac:dyDescent="0.5">
      <c r="B90" s="136" t="s">
        <v>215</v>
      </c>
      <c r="C90" s="136"/>
      <c r="D90" s="134"/>
      <c r="E90" s="185"/>
      <c r="F90" s="186"/>
      <c r="J90" s="24"/>
      <c r="K90" s="24"/>
    </row>
    <row r="91" spans="2:11" x14ac:dyDescent="0.45">
      <c r="B91" s="58"/>
      <c r="C91" s="58"/>
      <c r="D91" s="58"/>
      <c r="E91" s="58"/>
      <c r="F91" s="58"/>
      <c r="G91" s="58"/>
      <c r="H91" s="58"/>
      <c r="I91" s="58"/>
      <c r="J91" s="46"/>
    </row>
    <row r="92" spans="2:11" x14ac:dyDescent="0.45">
      <c r="B92" s="152" t="s">
        <v>213</v>
      </c>
      <c r="C92" s="168"/>
      <c r="D92" s="168"/>
      <c r="E92" s="168"/>
      <c r="F92" s="168"/>
      <c r="G92" s="168"/>
      <c r="H92" s="58"/>
      <c r="I92" s="58"/>
      <c r="J92" s="46"/>
    </row>
    <row r="93" spans="2:11" ht="18.600000000000001" thickBot="1" x14ac:dyDescent="0.5">
      <c r="B93" s="64" t="s">
        <v>211</v>
      </c>
    </row>
    <row r="94" spans="2:11" ht="18.600000000000001" thickBot="1" x14ac:dyDescent="0.5">
      <c r="B94" s="136" t="s">
        <v>214</v>
      </c>
      <c r="C94" s="136"/>
      <c r="D94" s="134"/>
      <c r="E94" s="146"/>
      <c r="F94" s="147"/>
    </row>
    <row r="96" spans="2:11" ht="18.600000000000001" thickBot="1" x14ac:dyDescent="0.5">
      <c r="B96" s="93" t="s">
        <v>315</v>
      </c>
      <c r="C96" s="93"/>
      <c r="D96" s="93"/>
      <c r="E96" s="93"/>
      <c r="F96" s="93"/>
    </row>
    <row r="97" spans="2:10" x14ac:dyDescent="0.45">
      <c r="B97" s="156" t="s">
        <v>131</v>
      </c>
      <c r="C97" s="157"/>
      <c r="D97" s="199"/>
      <c r="E97" s="200"/>
      <c r="F97" s="200"/>
      <c r="G97" s="201"/>
      <c r="H97" s="92" t="str">
        <f>IF(E85="","",IF(D97="","",IF(D97&lt;E85,"「F.終了年月日」より「証明年月日」が前の年月日になっています。","")))</f>
        <v/>
      </c>
    </row>
    <row r="98" spans="2:10" x14ac:dyDescent="0.45">
      <c r="B98" s="156" t="s">
        <v>132</v>
      </c>
      <c r="C98" s="157"/>
      <c r="D98" s="110"/>
      <c r="E98" s="111"/>
      <c r="F98" s="111"/>
      <c r="G98" s="112"/>
    </row>
    <row r="99" spans="2:10" x14ac:dyDescent="0.45">
      <c r="B99" s="156" t="s">
        <v>133</v>
      </c>
      <c r="C99" s="157"/>
      <c r="D99" s="110"/>
      <c r="E99" s="111"/>
      <c r="F99" s="111"/>
      <c r="G99" s="112"/>
    </row>
    <row r="100" spans="2:10" x14ac:dyDescent="0.45">
      <c r="B100" s="156" t="s">
        <v>134</v>
      </c>
      <c r="C100" s="157"/>
      <c r="D100" s="110"/>
      <c r="E100" s="111"/>
      <c r="F100" s="111"/>
      <c r="G100" s="112"/>
    </row>
    <row r="101" spans="2:10" ht="18.600000000000001" thickBot="1" x14ac:dyDescent="0.5">
      <c r="B101" s="156" t="s">
        <v>135</v>
      </c>
      <c r="C101" s="157"/>
      <c r="D101" s="171"/>
      <c r="E101" s="172"/>
      <c r="F101" s="172"/>
      <c r="G101" s="173"/>
    </row>
    <row r="103" spans="2:10" x14ac:dyDescent="0.45">
      <c r="B103" s="174" t="s">
        <v>136</v>
      </c>
      <c r="C103" s="174"/>
      <c r="D103" s="174"/>
      <c r="E103" s="174"/>
      <c r="F103" s="174"/>
      <c r="G103" s="174"/>
      <c r="H103" s="174"/>
      <c r="I103" s="174"/>
      <c r="J103" s="44"/>
    </row>
    <row r="104" spans="2:10" ht="33" customHeight="1" x14ac:dyDescent="0.45">
      <c r="B104" s="178" t="s">
        <v>317</v>
      </c>
      <c r="C104" s="178"/>
      <c r="D104" s="178"/>
      <c r="E104" s="178"/>
      <c r="F104" s="178"/>
      <c r="G104" s="178"/>
      <c r="H104" s="178"/>
      <c r="I104" s="178"/>
      <c r="J104" s="44"/>
    </row>
    <row r="105" spans="2:10" ht="18.600000000000001" thickBot="1" x14ac:dyDescent="0.5">
      <c r="B105" s="150" t="s">
        <v>218</v>
      </c>
      <c r="C105" s="151"/>
      <c r="D105" s="151"/>
      <c r="E105" s="151"/>
      <c r="F105" s="151"/>
      <c r="G105" s="151"/>
      <c r="H105" s="151"/>
      <c r="I105" s="151"/>
      <c r="J105" s="44"/>
    </row>
    <row r="106" spans="2:10" x14ac:dyDescent="0.45">
      <c r="B106" s="101" t="s">
        <v>137</v>
      </c>
      <c r="C106" s="101"/>
      <c r="D106" s="102"/>
      <c r="E106" s="113"/>
      <c r="F106" s="114"/>
      <c r="G106" s="114"/>
      <c r="H106" s="114"/>
      <c r="I106" s="115"/>
    </row>
    <row r="107" spans="2:10" ht="18.600000000000001" thickBot="1" x14ac:dyDescent="0.5">
      <c r="B107" s="101" t="s">
        <v>138</v>
      </c>
      <c r="C107" s="101"/>
      <c r="D107" s="102"/>
      <c r="E107" s="195"/>
      <c r="F107" s="196"/>
      <c r="G107" s="196"/>
      <c r="H107" s="196"/>
      <c r="I107" s="197"/>
    </row>
    <row r="109" spans="2:10" x14ac:dyDescent="0.45">
      <c r="B109" s="100" t="s">
        <v>184</v>
      </c>
      <c r="C109" s="100"/>
    </row>
    <row r="110" spans="2:10" ht="31.8" customHeight="1" thickBot="1" x14ac:dyDescent="0.5">
      <c r="B110" s="178" t="s">
        <v>318</v>
      </c>
      <c r="C110" s="178"/>
      <c r="D110" s="178"/>
      <c r="E110" s="178"/>
      <c r="F110" s="178"/>
      <c r="G110" s="178"/>
      <c r="H110" s="178"/>
      <c r="I110" s="178"/>
    </row>
    <row r="111" spans="2:10" ht="18.600000000000001" thickBot="1" x14ac:dyDescent="0.5">
      <c r="B111" s="101" t="s">
        <v>127</v>
      </c>
      <c r="C111" s="102"/>
      <c r="D111" s="179" t="s">
        <v>109</v>
      </c>
      <c r="E111" s="180"/>
      <c r="F111" s="180"/>
      <c r="G111" s="180"/>
      <c r="H111" s="181"/>
      <c r="I111" s="30" t="s">
        <v>119</v>
      </c>
    </row>
    <row r="113" spans="2:13" x14ac:dyDescent="0.45">
      <c r="B113" s="100" t="s">
        <v>139</v>
      </c>
      <c r="C113" s="100"/>
      <c r="D113" s="100"/>
      <c r="E113" s="100"/>
      <c r="F113" s="28"/>
      <c r="G113" s="28"/>
      <c r="H113" s="28"/>
      <c r="I113" s="28"/>
      <c r="J113" s="43"/>
    </row>
    <row r="114" spans="2:13" x14ac:dyDescent="0.45">
      <c r="B114" s="100" t="s">
        <v>316</v>
      </c>
      <c r="C114" s="100"/>
      <c r="D114" s="100"/>
      <c r="E114" s="100"/>
      <c r="F114" s="100"/>
      <c r="G114" s="100"/>
      <c r="H114" s="100"/>
      <c r="I114" s="100"/>
      <c r="J114" s="43"/>
    </row>
    <row r="115" spans="2:13" ht="18.600000000000001" thickBot="1" x14ac:dyDescent="0.5">
      <c r="B115" s="174" t="s">
        <v>219</v>
      </c>
      <c r="C115" s="174"/>
      <c r="D115" s="174"/>
      <c r="E115" s="174"/>
      <c r="F115" s="174"/>
      <c r="G115" s="174"/>
      <c r="H115" s="174"/>
      <c r="I115" s="174"/>
      <c r="J115" s="47"/>
    </row>
    <row r="116" spans="2:13" x14ac:dyDescent="0.45">
      <c r="B116" s="101" t="s">
        <v>140</v>
      </c>
      <c r="C116" s="102"/>
      <c r="D116" s="113"/>
      <c r="E116" s="114"/>
      <c r="F116" s="114"/>
      <c r="G116" s="114"/>
      <c r="H116" s="114"/>
      <c r="I116" s="115"/>
    </row>
    <row r="117" spans="2:13" x14ac:dyDescent="0.45">
      <c r="B117" s="101" t="s">
        <v>111</v>
      </c>
      <c r="C117" s="102"/>
      <c r="D117" s="116"/>
      <c r="E117" s="117"/>
      <c r="F117" s="117"/>
      <c r="G117" s="117"/>
      <c r="H117" s="117"/>
      <c r="I117" s="118"/>
    </row>
    <row r="118" spans="2:13" x14ac:dyDescent="0.45">
      <c r="B118" s="101" t="s">
        <v>146</v>
      </c>
      <c r="C118" s="102"/>
      <c r="D118" s="116"/>
      <c r="E118" s="117"/>
      <c r="F118" s="117"/>
      <c r="G118" s="117"/>
      <c r="H118" s="117"/>
      <c r="I118" s="118"/>
    </row>
    <row r="119" spans="2:13" x14ac:dyDescent="0.45">
      <c r="B119" s="101" t="s">
        <v>141</v>
      </c>
      <c r="C119" s="102"/>
      <c r="D119" s="116"/>
      <c r="E119" s="117"/>
      <c r="F119" s="117"/>
      <c r="G119" s="117"/>
      <c r="H119" s="117"/>
      <c r="I119" s="118"/>
    </row>
    <row r="120" spans="2:13" x14ac:dyDescent="0.45">
      <c r="B120" s="101" t="s">
        <v>142</v>
      </c>
      <c r="C120" s="102"/>
      <c r="D120" s="116"/>
      <c r="E120" s="117"/>
      <c r="F120" s="117"/>
      <c r="G120" s="117"/>
      <c r="H120" s="117"/>
      <c r="I120" s="118"/>
    </row>
    <row r="121" spans="2:13" x14ac:dyDescent="0.45">
      <c r="B121" s="136" t="s">
        <v>143</v>
      </c>
      <c r="C121" s="134"/>
      <c r="D121" s="116"/>
      <c r="E121" s="117"/>
      <c r="F121" s="117"/>
      <c r="G121" s="117"/>
      <c r="H121" s="117"/>
      <c r="I121" s="118"/>
    </row>
    <row r="122" spans="2:13" x14ac:dyDescent="0.45">
      <c r="B122" s="101" t="s">
        <v>144</v>
      </c>
      <c r="C122" s="102"/>
      <c r="D122" s="116"/>
      <c r="E122" s="117"/>
      <c r="F122" s="117"/>
      <c r="G122" s="117"/>
      <c r="H122" s="117"/>
      <c r="I122" s="118"/>
    </row>
    <row r="123" spans="2:13" ht="18.600000000000001" thickBot="1" x14ac:dyDescent="0.5">
      <c r="B123" s="101" t="s">
        <v>145</v>
      </c>
      <c r="C123" s="102"/>
      <c r="D123" s="195"/>
      <c r="E123" s="196"/>
      <c r="F123" s="196"/>
      <c r="G123" s="196"/>
      <c r="H123" s="196"/>
      <c r="I123" s="197"/>
    </row>
    <row r="125" spans="2:13" x14ac:dyDescent="0.45">
      <c r="B125" s="107" t="s">
        <v>153</v>
      </c>
      <c r="C125" s="107"/>
      <c r="D125" s="107"/>
      <c r="E125" s="107"/>
    </row>
    <row r="126" spans="2:13" x14ac:dyDescent="0.45">
      <c r="B126" s="152" t="s">
        <v>229</v>
      </c>
      <c r="C126" s="153"/>
      <c r="D126" s="153"/>
      <c r="E126" s="153"/>
      <c r="F126" s="153"/>
      <c r="G126" s="153"/>
      <c r="H126" s="153"/>
      <c r="I126" s="153"/>
      <c r="J126" s="153"/>
      <c r="K126" s="56"/>
      <c r="L126" s="56"/>
      <c r="M126" s="24"/>
    </row>
    <row r="127" spans="2:13" ht="18.600000000000001" thickBot="1" x14ac:dyDescent="0.5">
      <c r="B127" s="107" t="s">
        <v>220</v>
      </c>
      <c r="C127" s="107"/>
      <c r="D127" s="107"/>
      <c r="E127" s="107"/>
      <c r="F127" s="107"/>
      <c r="G127" s="107"/>
      <c r="H127" s="107"/>
      <c r="I127" s="107"/>
      <c r="J127" s="24"/>
      <c r="K127" s="56"/>
      <c r="L127" s="56"/>
      <c r="M127" s="24"/>
    </row>
    <row r="128" spans="2:13" ht="18.600000000000001" thickBot="1" x14ac:dyDescent="0.5">
      <c r="B128" s="108" t="s">
        <v>180</v>
      </c>
      <c r="C128" s="109"/>
      <c r="D128" s="104" t="s">
        <v>178</v>
      </c>
      <c r="E128" s="105"/>
      <c r="F128" s="105"/>
      <c r="G128" s="106"/>
      <c r="H128" s="30" t="s">
        <v>200</v>
      </c>
    </row>
    <row r="129" spans="2:13" ht="18.600000000000001" thickBot="1" x14ac:dyDescent="0.5">
      <c r="B129" s="136" t="s">
        <v>164</v>
      </c>
      <c r="C129" s="134"/>
      <c r="D129" s="143" t="str">
        <f>VLOOKUP(D128,選択データ!M7:N10,2,FALSE)</f>
        <v>　</v>
      </c>
      <c r="E129" s="144"/>
      <c r="F129" s="144"/>
      <c r="G129" s="144"/>
      <c r="H129" s="144"/>
      <c r="I129" s="145"/>
    </row>
    <row r="130" spans="2:13" x14ac:dyDescent="0.45">
      <c r="B130" s="57"/>
      <c r="C130" s="57"/>
      <c r="D130" s="23"/>
      <c r="E130" s="23"/>
      <c r="F130" s="23"/>
      <c r="G130" s="23"/>
      <c r="H130" s="23"/>
      <c r="I130" s="23"/>
    </row>
    <row r="131" spans="2:13" ht="36" customHeight="1" x14ac:dyDescent="0.45">
      <c r="B131" s="154" t="s">
        <v>221</v>
      </c>
      <c r="C131" s="154"/>
      <c r="D131" s="154"/>
      <c r="E131" s="154"/>
      <c r="F131" s="154"/>
      <c r="G131" s="154"/>
      <c r="H131" s="154"/>
      <c r="I131" s="155"/>
      <c r="J131" s="155"/>
      <c r="K131" s="56"/>
      <c r="L131" s="56"/>
      <c r="M131" s="24"/>
    </row>
    <row r="132" spans="2:13" ht="18.600000000000001" thickBot="1" x14ac:dyDescent="0.5">
      <c r="B132" s="123" t="s">
        <v>201</v>
      </c>
      <c r="C132" s="123"/>
      <c r="D132" s="123"/>
      <c r="E132" s="123"/>
      <c r="F132" s="123"/>
      <c r="G132" s="123"/>
      <c r="H132" s="123"/>
      <c r="I132" s="123"/>
      <c r="J132" s="123"/>
    </row>
    <row r="133" spans="2:13" ht="18.600000000000001" thickBot="1" x14ac:dyDescent="0.5">
      <c r="B133" s="101" t="s">
        <v>147</v>
      </c>
      <c r="C133" s="101"/>
      <c r="D133" s="102"/>
      <c r="E133" s="146" t="s">
        <v>149</v>
      </c>
      <c r="F133" s="147"/>
      <c r="G133" s="30" t="s">
        <v>200</v>
      </c>
    </row>
    <row r="134" spans="2:13" x14ac:dyDescent="0.45">
      <c r="B134" s="57"/>
      <c r="C134" s="57"/>
      <c r="D134" s="23"/>
      <c r="E134" s="23"/>
      <c r="F134" s="23"/>
      <c r="G134" s="23"/>
      <c r="H134" s="23"/>
      <c r="I134" s="23"/>
    </row>
    <row r="135" spans="2:13" x14ac:dyDescent="0.45">
      <c r="B135" s="107" t="s">
        <v>160</v>
      </c>
      <c r="C135" s="107"/>
      <c r="D135" s="107"/>
      <c r="E135" s="107"/>
      <c r="F135" s="107"/>
      <c r="G135" s="107"/>
      <c r="H135" s="107"/>
      <c r="I135" s="107"/>
      <c r="J135" s="44"/>
    </row>
    <row r="136" spans="2:13" ht="18.600000000000001" thickBot="1" x14ac:dyDescent="0.5">
      <c r="B136" s="101" t="s">
        <v>151</v>
      </c>
      <c r="C136" s="101"/>
      <c r="D136" s="138">
        <f>VLOOKUP(受講申込書!C37,料金データ!C2:D4,2,FALSE)</f>
        <v>11990</v>
      </c>
      <c r="E136" s="138"/>
    </row>
    <row r="137" spans="2:13" ht="18.600000000000001" thickBot="1" x14ac:dyDescent="0.5">
      <c r="B137" s="101" t="s">
        <v>150</v>
      </c>
      <c r="C137" s="102"/>
      <c r="D137" s="139">
        <f>VLOOKUP(情報入力!E133,料金データ!G2:H4,2,FALSE)</f>
        <v>1870</v>
      </c>
      <c r="E137" s="140"/>
      <c r="F137" s="142" t="s">
        <v>159</v>
      </c>
      <c r="G137" s="129"/>
      <c r="H137" s="129"/>
      <c r="I137" s="129"/>
      <c r="J137" s="40"/>
    </row>
    <row r="138" spans="2:13" x14ac:dyDescent="0.45">
      <c r="B138" s="101" t="s">
        <v>152</v>
      </c>
      <c r="C138" s="101"/>
      <c r="D138" s="141">
        <f>SUM(D136:E137)</f>
        <v>13860</v>
      </c>
      <c r="E138" s="141"/>
    </row>
    <row r="141" spans="2:13" x14ac:dyDescent="0.45">
      <c r="B141" s="93" t="s">
        <v>198</v>
      </c>
      <c r="C141" s="93"/>
      <c r="D141" s="93"/>
      <c r="E141" s="93"/>
      <c r="F141" s="93"/>
      <c r="G141" s="93"/>
      <c r="H141" s="93"/>
    </row>
    <row r="142" spans="2:13" x14ac:dyDescent="0.45">
      <c r="B142" s="183" t="s">
        <v>199</v>
      </c>
      <c r="C142" s="183"/>
      <c r="D142" s="183"/>
      <c r="E142" s="183"/>
      <c r="F142" s="183"/>
      <c r="G142" s="183"/>
      <c r="H142" s="183"/>
    </row>
    <row r="144" spans="2:13" x14ac:dyDescent="0.45">
      <c r="B144" s="99" t="s">
        <v>269</v>
      </c>
      <c r="C144" s="99"/>
      <c r="D144" s="99"/>
      <c r="E144" s="99"/>
      <c r="F144" s="99"/>
      <c r="G144" s="99"/>
      <c r="H144" s="99"/>
    </row>
  </sheetData>
  <sheetProtection algorithmName="SHA-512" hashValue="UpqOqzBSInzg+KP2chya0RPkWaPXlkWYBWC3sagvybC/PIn57LFBMWlAW8RypxqwrRSTgXCPOK8fsc3MjlVgwQ==" saltValue="cobGx12c6Kxl8oZTkpTDXQ==" spinCount="100000" sheet="1" selectLockedCells="1"/>
  <customSheetViews>
    <customSheetView guid="{93A8C31D-A9BA-4BA2-A8E8-66147D33139D}" scale="130" showPageBreaks="1" printArea="1" view="pageBreakPreview" topLeftCell="A46">
      <selection activeCell="H83" sqref="H83"/>
      <pageMargins left="0.51181102362204722" right="0.51181102362204722" top="0.74803149606299213" bottom="0.74803149606299213" header="0.31496062992125984" footer="0.31496062992125984"/>
      <pageSetup paperSize="9" orientation="portrait" r:id="rId1"/>
    </customSheetView>
  </customSheetViews>
  <mergeCells count="158">
    <mergeCell ref="B132:J132"/>
    <mergeCell ref="B58:I58"/>
    <mergeCell ref="B68:I68"/>
    <mergeCell ref="B81:I81"/>
    <mergeCell ref="H50:I50"/>
    <mergeCell ref="B85:D85"/>
    <mergeCell ref="E85:F85"/>
    <mergeCell ref="B90:D90"/>
    <mergeCell ref="E90:F90"/>
    <mergeCell ref="B75:D75"/>
    <mergeCell ref="B86:I86"/>
    <mergeCell ref="B121:C121"/>
    <mergeCell ref="E107:I107"/>
    <mergeCell ref="B101:C101"/>
    <mergeCell ref="D123:I123"/>
    <mergeCell ref="D116:I116"/>
    <mergeCell ref="B82:I82"/>
    <mergeCell ref="D97:G97"/>
    <mergeCell ref="D99:G99"/>
    <mergeCell ref="D120:I120"/>
    <mergeCell ref="D121:I121"/>
    <mergeCell ref="B88:I88"/>
    <mergeCell ref="B141:H141"/>
    <mergeCell ref="B142:H142"/>
    <mergeCell ref="B49:I49"/>
    <mergeCell ref="B38:C38"/>
    <mergeCell ref="D38:E38"/>
    <mergeCell ref="B40:C40"/>
    <mergeCell ref="D40:G40"/>
    <mergeCell ref="B78:I78"/>
    <mergeCell ref="E75:F75"/>
    <mergeCell ref="B84:D84"/>
    <mergeCell ref="E84:F84"/>
    <mergeCell ref="B50:D50"/>
    <mergeCell ref="E50:F50"/>
    <mergeCell ref="E70:F70"/>
    <mergeCell ref="B71:D71"/>
    <mergeCell ref="E71:F71"/>
    <mergeCell ref="B57:I57"/>
    <mergeCell ref="H60:I60"/>
    <mergeCell ref="H70:I70"/>
    <mergeCell ref="B46:I46"/>
    <mergeCell ref="B47:I47"/>
    <mergeCell ref="B100:C100"/>
    <mergeCell ref="B103:I103"/>
    <mergeCell ref="D98:G98"/>
    <mergeCell ref="B48:I48"/>
    <mergeCell ref="B53:I53"/>
    <mergeCell ref="B54:I54"/>
    <mergeCell ref="B56:I56"/>
    <mergeCell ref="B67:I67"/>
    <mergeCell ref="B77:I77"/>
    <mergeCell ref="D101:G101"/>
    <mergeCell ref="B115:I115"/>
    <mergeCell ref="B55:I55"/>
    <mergeCell ref="B79:I79"/>
    <mergeCell ref="B80:I80"/>
    <mergeCell ref="B104:I104"/>
    <mergeCell ref="B110:I110"/>
    <mergeCell ref="D111:H111"/>
    <mergeCell ref="B63:I63"/>
    <mergeCell ref="B73:I73"/>
    <mergeCell ref="B24:C24"/>
    <mergeCell ref="D24:I24"/>
    <mergeCell ref="E8:F8"/>
    <mergeCell ref="B120:C120"/>
    <mergeCell ref="B60:D60"/>
    <mergeCell ref="B61:D61"/>
    <mergeCell ref="B65:D65"/>
    <mergeCell ref="E60:F60"/>
    <mergeCell ref="E61:F61"/>
    <mergeCell ref="E65:F65"/>
    <mergeCell ref="B70:D70"/>
    <mergeCell ref="B59:I59"/>
    <mergeCell ref="B94:D94"/>
    <mergeCell ref="B13:J13"/>
    <mergeCell ref="B26:I26"/>
    <mergeCell ref="B30:I30"/>
    <mergeCell ref="B69:I69"/>
    <mergeCell ref="B83:I83"/>
    <mergeCell ref="B87:G87"/>
    <mergeCell ref="B92:G92"/>
    <mergeCell ref="E94:F94"/>
    <mergeCell ref="B29:I29"/>
    <mergeCell ref="B31:I31"/>
    <mergeCell ref="B96:F96"/>
    <mergeCell ref="B42:C42"/>
    <mergeCell ref="B43:I43"/>
    <mergeCell ref="B44:I44"/>
    <mergeCell ref="B137:C137"/>
    <mergeCell ref="B138:C138"/>
    <mergeCell ref="D136:E136"/>
    <mergeCell ref="D137:E137"/>
    <mergeCell ref="D138:E138"/>
    <mergeCell ref="F137:I137"/>
    <mergeCell ref="D129:I129"/>
    <mergeCell ref="B135:I135"/>
    <mergeCell ref="B133:D133"/>
    <mergeCell ref="E133:F133"/>
    <mergeCell ref="B129:C129"/>
    <mergeCell ref="H71:I71"/>
    <mergeCell ref="H84:I84"/>
    <mergeCell ref="H85:I85"/>
    <mergeCell ref="B105:I105"/>
    <mergeCell ref="B126:J126"/>
    <mergeCell ref="B127:I127"/>
    <mergeCell ref="B131:J131"/>
    <mergeCell ref="B97:C97"/>
    <mergeCell ref="B98:C98"/>
    <mergeCell ref="B99:C99"/>
    <mergeCell ref="B2:I2"/>
    <mergeCell ref="B3:I3"/>
    <mergeCell ref="B4:I4"/>
    <mergeCell ref="B20:I20"/>
    <mergeCell ref="D35:I35"/>
    <mergeCell ref="D36:I36"/>
    <mergeCell ref="B37:I37"/>
    <mergeCell ref="B17:I17"/>
    <mergeCell ref="B34:I34"/>
    <mergeCell ref="B23:I23"/>
    <mergeCell ref="B27:C27"/>
    <mergeCell ref="D27:E27"/>
    <mergeCell ref="B10:D10"/>
    <mergeCell ref="B21:C21"/>
    <mergeCell ref="B18:C18"/>
    <mergeCell ref="D18:I18"/>
    <mergeCell ref="B16:I16"/>
    <mergeCell ref="B6:I6"/>
    <mergeCell ref="B15:J15"/>
    <mergeCell ref="B7:I7"/>
    <mergeCell ref="D21:I21"/>
    <mergeCell ref="B32:C32"/>
    <mergeCell ref="D32:I32"/>
    <mergeCell ref="B8:D8"/>
    <mergeCell ref="B144:H144"/>
    <mergeCell ref="B114:I114"/>
    <mergeCell ref="B109:C109"/>
    <mergeCell ref="B111:C111"/>
    <mergeCell ref="B113:E113"/>
    <mergeCell ref="B45:I45"/>
    <mergeCell ref="D128:G128"/>
    <mergeCell ref="B125:E125"/>
    <mergeCell ref="B128:C128"/>
    <mergeCell ref="B106:D106"/>
    <mergeCell ref="B107:D107"/>
    <mergeCell ref="D100:G100"/>
    <mergeCell ref="E106:I106"/>
    <mergeCell ref="B122:C122"/>
    <mergeCell ref="B123:C123"/>
    <mergeCell ref="D117:I117"/>
    <mergeCell ref="D118:I118"/>
    <mergeCell ref="D119:I119"/>
    <mergeCell ref="B116:C116"/>
    <mergeCell ref="B118:C118"/>
    <mergeCell ref="B117:C117"/>
    <mergeCell ref="B119:C119"/>
    <mergeCell ref="D122:I122"/>
    <mergeCell ref="B136:C136"/>
  </mergeCells>
  <phoneticPr fontId="1"/>
  <dataValidations count="5">
    <dataValidation type="list" allowBlank="1" showInputMessage="1" showErrorMessage="1" sqref="E10" xr:uid="{67F510E7-682A-4094-9162-CC9ECD9F591E}">
      <formula1>月の選択</formula1>
    </dataValidation>
    <dataValidation type="list" allowBlank="1" showInputMessage="1" showErrorMessage="1" sqref="F10" xr:uid="{42EC3F43-DB12-4091-A567-FDDDFCF02C65}">
      <formula1>日の選択</formula1>
    </dataValidation>
    <dataValidation type="list" allowBlank="1" showInputMessage="1" showErrorMessage="1" sqref="D38" xr:uid="{1071AE1A-D4BB-4839-BAAA-102D5D6BC301}">
      <formula1>併記希望</formula1>
    </dataValidation>
    <dataValidation type="list" allowBlank="1" showInputMessage="1" showErrorMessage="1" sqref="D111" xr:uid="{429E1E71-2213-4EBC-AEF2-1569C5D1A90C}">
      <formula1>免除</formula1>
    </dataValidation>
    <dataValidation type="list" allowBlank="1" showInputMessage="1" showErrorMessage="1" sqref="D128" xr:uid="{3BFB7F45-8147-40C0-9012-08BD73A644D9}">
      <formula1>宛名</formula1>
    </dataValidation>
  </dataValidations>
  <hyperlinks>
    <hyperlink ref="B142:H142" location="受講申込書!A1" display="「受講申込書」を「受講申込書」sheetから印刷してください。" xr:uid="{62078D5C-909E-41B9-90C8-319D71BCAE58}"/>
    <hyperlink ref="B144:H144" location="申込時に必要な物!A1" display="「申込時に必要な物」についてはこちらをご確認ください。" xr:uid="{32A6C10A-310B-4A53-9F98-BB012890A438}"/>
    <hyperlink ref="B58:I58" location="経験時期の説明!A1" display="　ⅰ～ⅲの経験期間に関する説明はこちらをご確認ください。" xr:uid="{5ABAF886-642B-47B3-9745-D1428AC19C47}"/>
    <hyperlink ref="B68:I68" location="経験時期の説明!A1" display="　ⅰ～ⅲの経験期間に関する説明はこちらをご確認ください。" xr:uid="{3DD13ED0-2FA5-41A4-B170-C995D97349C6}"/>
    <hyperlink ref="B81:I81" location="経験時期の説明!A1" display="　ⅰ～ⅲの経験期間に関する説明はこちらをご確認ください。" xr:uid="{BEB3DFF3-48CA-45C7-B251-BB52573DFD4B}"/>
    <hyperlink ref="B47:I47" r:id="rId2" display="　特別教育の全部省略については、こちらを確認してください。（外部リンク）" xr:uid="{85177B28-70F5-4000-948E-5A9072B0F81F}"/>
    <hyperlink ref="B104:I104" r:id="rId3" display="学歴等によって経験年月が短縮される対象者については、受講を希望される講習の案内ページをご確認ください。（外部リンク）" xr:uid="{84813C04-D4EC-4305-8A76-3FD73EC2888F}"/>
    <hyperlink ref="B110:I110" r:id="rId4" display="受講科目の一部免除の対象となる方は、受講を希望される講習の案内ページをご確認ください。（外部リンク）" xr:uid="{DAA031BD-DF7F-4845-9061-B0C60FF6A5AC}"/>
  </hyperlinks>
  <pageMargins left="0.51181102362204722" right="0.51181102362204722"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94F5F6B2-4A2B-492A-BFBE-92595CD8E645}">
          <x14:formula1>
            <xm:f>選択データ!$K$3:$K$4</xm:f>
          </x14:formula1>
          <xm:sqref>E133:F133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S66"/>
  <sheetViews>
    <sheetView showGridLines="0" showRowColHeaders="0" view="pageBreakPreview" zoomScale="115" zoomScaleNormal="100" zoomScaleSheetLayoutView="115" workbookViewId="0">
      <selection activeCell="B1" sqref="B1:L1"/>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239" t="s">
        <v>0</v>
      </c>
      <c r="C1" s="239"/>
      <c r="D1" s="239"/>
      <c r="E1" s="239"/>
      <c r="F1" s="239"/>
      <c r="G1" s="239"/>
      <c r="H1" s="239"/>
      <c r="I1" s="239"/>
      <c r="J1" s="239"/>
      <c r="K1" s="239"/>
      <c r="L1" s="239"/>
      <c r="N1" s="364" t="str">
        <f>IF(情報入力!E8=0,"年　　月　　日",情報入力!E8)</f>
        <v>年　　月　　日</v>
      </c>
      <c r="O1" s="365"/>
      <c r="P1" s="365"/>
      <c r="Q1" s="365"/>
      <c r="R1" s="365"/>
      <c r="S1" s="366"/>
    </row>
    <row r="2" spans="2:19" ht="16.05" customHeight="1" x14ac:dyDescent="0.45">
      <c r="B2" s="151" t="s">
        <v>1</v>
      </c>
      <c r="C2" s="151"/>
      <c r="D2" s="151"/>
      <c r="E2" s="151"/>
      <c r="F2" s="151"/>
      <c r="G2" s="151"/>
      <c r="H2" s="151"/>
      <c r="I2" s="151"/>
      <c r="J2" s="151"/>
      <c r="K2" s="151"/>
      <c r="L2" s="151"/>
      <c r="M2" s="1" t="s">
        <v>4</v>
      </c>
      <c r="N2" s="210" t="s">
        <v>2</v>
      </c>
      <c r="O2" s="238"/>
      <c r="P2" s="211"/>
      <c r="Q2" s="211"/>
      <c r="R2" s="211"/>
      <c r="S2" s="238"/>
    </row>
    <row r="3" spans="2:19" ht="16.05" customHeight="1" x14ac:dyDescent="0.45">
      <c r="B3" s="306" t="s">
        <v>59</v>
      </c>
      <c r="C3" s="306"/>
      <c r="D3" s="306"/>
      <c r="E3" s="306"/>
      <c r="F3" s="306"/>
      <c r="G3" s="306"/>
      <c r="H3" s="306"/>
      <c r="I3" s="306"/>
      <c r="J3" s="306"/>
      <c r="K3" s="306"/>
      <c r="L3" s="306"/>
      <c r="M3" s="1" t="s">
        <v>4</v>
      </c>
      <c r="N3" s="210" t="s">
        <v>3</v>
      </c>
      <c r="O3" s="238"/>
      <c r="P3" s="211"/>
      <c r="Q3" s="211"/>
      <c r="R3" s="211"/>
      <c r="S3" s="238"/>
    </row>
    <row r="4" spans="2:19" s="3" customFormat="1" ht="10.95" customHeight="1" x14ac:dyDescent="0.45">
      <c r="B4" s="264" t="s">
        <v>55</v>
      </c>
      <c r="C4" s="264"/>
      <c r="D4" s="264"/>
      <c r="E4" s="264"/>
      <c r="F4" s="264"/>
      <c r="G4" s="264"/>
      <c r="H4" s="264"/>
      <c r="I4" s="264"/>
      <c r="J4" s="264"/>
      <c r="K4" s="264"/>
      <c r="L4" s="264"/>
      <c r="M4" s="264"/>
      <c r="N4" s="264"/>
      <c r="O4" s="264"/>
      <c r="P4" s="264"/>
      <c r="Q4" s="264"/>
      <c r="R4" s="264"/>
      <c r="S4" s="264"/>
    </row>
    <row r="5" spans="2:19" s="3" customFormat="1" ht="10.95" customHeight="1" thickBot="1" x14ac:dyDescent="0.5">
      <c r="B5" s="264" t="s">
        <v>165</v>
      </c>
      <c r="C5" s="264"/>
      <c r="D5" s="264"/>
      <c r="E5" s="264"/>
      <c r="F5" s="264"/>
      <c r="G5" s="264"/>
      <c r="H5" s="264"/>
      <c r="I5" s="264"/>
      <c r="J5" s="264"/>
      <c r="K5" s="264"/>
      <c r="L5" s="264"/>
      <c r="M5" s="264"/>
      <c r="N5" s="264"/>
      <c r="O5" s="264"/>
      <c r="P5" s="264"/>
      <c r="Q5" s="264"/>
      <c r="R5" s="264"/>
      <c r="S5" s="264"/>
    </row>
    <row r="6" spans="2:19" ht="16.05" customHeight="1" thickBot="1" x14ac:dyDescent="0.5">
      <c r="B6" s="249" t="s">
        <v>21</v>
      </c>
      <c r="C6" s="250"/>
      <c r="D6" s="250"/>
      <c r="E6" s="250"/>
      <c r="F6" s="250"/>
      <c r="G6" s="251"/>
      <c r="H6" s="19" t="str">
        <f>情報入力!E10</f>
        <v>月</v>
      </c>
      <c r="I6" s="19" t="str">
        <f>情報入力!F10</f>
        <v>日</v>
      </c>
      <c r="J6" s="252" t="s">
        <v>60</v>
      </c>
      <c r="K6" s="253"/>
      <c r="L6" s="5"/>
      <c r="M6" s="6"/>
      <c r="N6" s="6"/>
      <c r="O6" s="6"/>
      <c r="P6" s="6"/>
      <c r="Q6" s="6"/>
      <c r="R6" s="6"/>
      <c r="S6" s="6"/>
    </row>
    <row r="7" spans="2:19" ht="12" customHeight="1" x14ac:dyDescent="0.45">
      <c r="B7" s="244" t="s">
        <v>17</v>
      </c>
      <c r="C7" s="307" t="s">
        <v>7</v>
      </c>
      <c r="D7" s="308"/>
      <c r="E7" s="308"/>
      <c r="F7" s="309"/>
      <c r="G7" s="265" t="str">
        <f>IF(情報入力!D21=0,"",情報入力!D21)</f>
        <v/>
      </c>
      <c r="H7" s="265"/>
      <c r="I7" s="265"/>
      <c r="J7" s="265"/>
      <c r="K7" s="265"/>
      <c r="L7" s="266"/>
      <c r="M7" s="271" t="s">
        <v>9</v>
      </c>
      <c r="N7" s="271"/>
      <c r="O7" s="273" t="s">
        <v>10</v>
      </c>
      <c r="P7" s="273"/>
      <c r="Q7" s="273"/>
      <c r="R7" s="273"/>
      <c r="S7" s="274"/>
    </row>
    <row r="8" spans="2:19" ht="16.05" customHeight="1" x14ac:dyDescent="0.45">
      <c r="B8" s="244"/>
      <c r="C8" s="310" t="s">
        <v>8</v>
      </c>
      <c r="D8" s="311"/>
      <c r="E8" s="311"/>
      <c r="F8" s="312"/>
      <c r="G8" s="217" t="str">
        <f>IF(情報入力!D18=0,"",情報入力!D18)</f>
        <v/>
      </c>
      <c r="H8" s="217"/>
      <c r="I8" s="217"/>
      <c r="J8" s="217"/>
      <c r="K8" s="217"/>
      <c r="L8" s="217"/>
      <c r="M8" s="272"/>
      <c r="N8" s="272"/>
      <c r="O8" s="322" t="str">
        <f>IF(情報入力!D24,情報入力!D24,"")</f>
        <v/>
      </c>
      <c r="P8" s="323"/>
      <c r="Q8" s="323"/>
      <c r="R8" s="323" t="str">
        <f>IF(情報入力!E8=0,"（満　歳）",IF(情報入力!D24,"(満"&amp;計算シート!F33&amp;"歳）","（満　歳）"))</f>
        <v>（満　歳）</v>
      </c>
      <c r="S8" s="324"/>
    </row>
    <row r="9" spans="2:19" ht="16.05" customHeight="1" x14ac:dyDescent="0.45">
      <c r="B9" s="244"/>
      <c r="C9" s="313" t="s">
        <v>11</v>
      </c>
      <c r="D9" s="314"/>
      <c r="E9" s="314"/>
      <c r="F9" s="315"/>
      <c r="G9" s="48" t="s">
        <v>15</v>
      </c>
      <c r="H9" s="215" t="str">
        <f>IF(情報入力!D27=0,"",情報入力!D27)</f>
        <v/>
      </c>
      <c r="I9" s="215"/>
      <c r="J9" s="215"/>
      <c r="K9" s="215"/>
      <c r="L9" s="215"/>
      <c r="M9" s="215"/>
      <c r="N9" s="215"/>
      <c r="O9" s="215"/>
      <c r="P9" s="215"/>
      <c r="Q9" s="215"/>
      <c r="R9" s="215"/>
      <c r="S9" s="216"/>
    </row>
    <row r="10" spans="2:19" ht="16.05" customHeight="1" x14ac:dyDescent="0.45">
      <c r="B10" s="244"/>
      <c r="C10" s="310"/>
      <c r="D10" s="311"/>
      <c r="E10" s="311"/>
      <c r="F10" s="312"/>
      <c r="G10" s="319" t="str">
        <f>IF(情報入力!D32=0,"",情報入力!D32)</f>
        <v/>
      </c>
      <c r="H10" s="320"/>
      <c r="I10" s="320"/>
      <c r="J10" s="320"/>
      <c r="K10" s="320"/>
      <c r="L10" s="320"/>
      <c r="M10" s="320"/>
      <c r="N10" s="320"/>
      <c r="O10" s="320"/>
      <c r="P10" s="320"/>
      <c r="Q10" s="320"/>
      <c r="R10" s="320"/>
      <c r="S10" s="321"/>
    </row>
    <row r="11" spans="2:19" ht="16.05" customHeight="1" x14ac:dyDescent="0.45">
      <c r="B11" s="244"/>
      <c r="C11" s="316" t="s">
        <v>12</v>
      </c>
      <c r="D11" s="317"/>
      <c r="E11" s="317"/>
      <c r="F11" s="318"/>
      <c r="G11" s="227" t="s">
        <v>13</v>
      </c>
      <c r="H11" s="254"/>
      <c r="I11" s="254"/>
      <c r="J11" s="254"/>
      <c r="K11" s="242" t="str">
        <f>情報入力!D38</f>
        <v>する/しない</v>
      </c>
      <c r="L11" s="243"/>
      <c r="M11" s="255" t="s">
        <v>14</v>
      </c>
      <c r="N11" s="255"/>
      <c r="O11" s="255"/>
      <c r="P11" s="256" t="str">
        <f>IF(情報入力!D40=0,"",情報入力!D40)</f>
        <v/>
      </c>
      <c r="Q11" s="256"/>
      <c r="R11" s="256"/>
      <c r="S11" s="257"/>
    </row>
    <row r="12" spans="2:19" ht="12" customHeight="1" thickBot="1" x14ac:dyDescent="0.5">
      <c r="B12" s="245"/>
      <c r="C12" s="325" t="s">
        <v>16</v>
      </c>
      <c r="D12" s="326"/>
      <c r="E12" s="326"/>
      <c r="F12" s="326"/>
      <c r="G12" s="326"/>
      <c r="H12" s="326"/>
      <c r="I12" s="326"/>
      <c r="J12" s="326"/>
      <c r="K12" s="326"/>
      <c r="L12" s="326"/>
      <c r="M12" s="326"/>
      <c r="N12" s="326"/>
      <c r="O12" s="326"/>
      <c r="P12" s="326"/>
      <c r="Q12" s="326"/>
      <c r="R12" s="326"/>
      <c r="S12" s="327"/>
    </row>
    <row r="13" spans="2:19" ht="10.95" customHeight="1" thickTop="1" x14ac:dyDescent="0.45">
      <c r="B13" s="261" t="s">
        <v>166</v>
      </c>
      <c r="C13" s="398" t="s">
        <v>193</v>
      </c>
      <c r="D13" s="399"/>
      <c r="E13" s="399"/>
      <c r="F13" s="399"/>
      <c r="G13" s="399"/>
      <c r="H13" s="399"/>
      <c r="I13" s="399"/>
      <c r="J13" s="399"/>
      <c r="K13" s="399"/>
      <c r="L13" s="399"/>
      <c r="M13" s="399"/>
      <c r="N13" s="399"/>
      <c r="O13" s="399"/>
      <c r="P13" s="399"/>
      <c r="Q13" s="399"/>
      <c r="R13" s="399"/>
      <c r="S13" s="400"/>
    </row>
    <row r="14" spans="2:19" ht="10.8" customHeight="1" x14ac:dyDescent="0.45">
      <c r="B14" s="261"/>
      <c r="C14" s="404" t="s">
        <v>190</v>
      </c>
      <c r="D14" s="404"/>
      <c r="E14" s="404"/>
      <c r="F14" s="404"/>
      <c r="G14" s="404"/>
      <c r="H14" s="404"/>
      <c r="I14" s="404"/>
      <c r="J14" s="404"/>
      <c r="K14" s="404"/>
      <c r="L14" s="404"/>
      <c r="M14" s="404"/>
      <c r="N14" s="404"/>
      <c r="O14" s="404"/>
      <c r="P14" s="404"/>
      <c r="Q14" s="404"/>
      <c r="R14" s="404"/>
      <c r="S14" s="405"/>
    </row>
    <row r="15" spans="2:19" x14ac:dyDescent="0.45">
      <c r="B15" s="262"/>
      <c r="C15" s="337" t="s">
        <v>183</v>
      </c>
      <c r="D15" s="338"/>
      <c r="E15" s="338"/>
      <c r="F15" s="338"/>
      <c r="G15" s="338"/>
      <c r="H15" s="338"/>
      <c r="I15" s="338"/>
      <c r="J15" s="338"/>
      <c r="K15" s="338"/>
      <c r="L15" s="338"/>
      <c r="M15" s="338"/>
      <c r="N15" s="339"/>
      <c r="O15" s="267" t="str">
        <f>IF(情報入力!E50=0,"",情報入力!E50)</f>
        <v/>
      </c>
      <c r="P15" s="268"/>
      <c r="Q15" s="268"/>
      <c r="R15" s="268"/>
      <c r="S15" s="7" t="s">
        <v>61</v>
      </c>
    </row>
    <row r="16" spans="2:19" ht="10.95" customHeight="1" x14ac:dyDescent="0.45">
      <c r="B16" s="261"/>
      <c r="C16" s="4" t="s">
        <v>4</v>
      </c>
      <c r="D16" s="328" t="s">
        <v>194</v>
      </c>
      <c r="E16" s="328"/>
      <c r="F16" s="328"/>
      <c r="G16" s="328"/>
      <c r="H16" s="328"/>
      <c r="I16" s="328"/>
      <c r="J16" s="328"/>
      <c r="K16" s="328"/>
      <c r="L16" s="328"/>
      <c r="M16" s="328"/>
      <c r="N16" s="328"/>
      <c r="O16" s="328"/>
      <c r="P16" s="328"/>
      <c r="Q16" s="328"/>
      <c r="R16" s="328"/>
      <c r="S16" s="329"/>
    </row>
    <row r="17" spans="2:19" ht="12" customHeight="1" x14ac:dyDescent="0.45">
      <c r="B17" s="261"/>
      <c r="C17" s="330" t="s">
        <v>191</v>
      </c>
      <c r="D17" s="331"/>
      <c r="E17" s="331"/>
      <c r="F17" s="331"/>
      <c r="G17" s="331"/>
      <c r="H17" s="331"/>
      <c r="I17" s="331"/>
      <c r="J17" s="331"/>
      <c r="K17" s="331"/>
      <c r="L17" s="331"/>
      <c r="M17" s="331"/>
      <c r="N17" s="331"/>
      <c r="O17" s="331"/>
      <c r="P17" s="331"/>
      <c r="Q17" s="331"/>
      <c r="R17" s="331"/>
      <c r="S17" s="332"/>
    </row>
    <row r="18" spans="2:19" ht="12" customHeight="1" x14ac:dyDescent="0.45">
      <c r="B18" s="261"/>
      <c r="C18" s="333" t="s">
        <v>169</v>
      </c>
      <c r="D18" s="334"/>
      <c r="E18" s="401" t="s">
        <v>168</v>
      </c>
      <c r="F18" s="401"/>
      <c r="G18" s="401"/>
      <c r="H18" s="401"/>
      <c r="I18" s="401"/>
      <c r="J18" s="401"/>
      <c r="K18" s="401"/>
      <c r="L18" s="401"/>
      <c r="M18" s="401"/>
      <c r="N18" s="401"/>
      <c r="O18" s="401"/>
      <c r="P18" s="401"/>
      <c r="Q18" s="401"/>
      <c r="R18" s="401"/>
      <c r="S18" s="402"/>
    </row>
    <row r="19" spans="2:19" ht="16.05" customHeight="1" x14ac:dyDescent="0.45">
      <c r="B19" s="261"/>
      <c r="C19" s="335"/>
      <c r="D19" s="336"/>
      <c r="E19" s="403" t="str">
        <f>IF(情報入力!E60,情報入力!E60,"")</f>
        <v/>
      </c>
      <c r="F19" s="403"/>
      <c r="G19" s="403"/>
      <c r="H19" s="403"/>
      <c r="I19" s="21" t="s">
        <v>56</v>
      </c>
      <c r="J19" s="403" t="str">
        <f>IF(情報入力!E61,情報入力!E61,"")</f>
        <v/>
      </c>
      <c r="K19" s="403"/>
      <c r="L19" s="403"/>
      <c r="M19" s="403"/>
      <c r="N19" s="21" t="s">
        <v>57</v>
      </c>
      <c r="O19" s="258" t="str">
        <f>IF(情報入力!E65=0,"",情報入力!E65)</f>
        <v/>
      </c>
      <c r="P19" s="258"/>
      <c r="Q19" s="258"/>
      <c r="R19" s="258"/>
      <c r="S19" s="50" t="s">
        <v>58</v>
      </c>
    </row>
    <row r="20" spans="2:19" ht="12" customHeight="1" x14ac:dyDescent="0.45">
      <c r="B20" s="261"/>
      <c r="C20" s="335" t="s">
        <v>170</v>
      </c>
      <c r="D20" s="336"/>
      <c r="E20" s="259" t="s">
        <v>173</v>
      </c>
      <c r="F20" s="259"/>
      <c r="G20" s="259"/>
      <c r="H20" s="259"/>
      <c r="I20" s="259"/>
      <c r="J20" s="259"/>
      <c r="K20" s="259"/>
      <c r="L20" s="259"/>
      <c r="M20" s="259"/>
      <c r="N20" s="259"/>
      <c r="O20" s="259"/>
      <c r="P20" s="259"/>
      <c r="Q20" s="259"/>
      <c r="R20" s="259"/>
      <c r="S20" s="260"/>
    </row>
    <row r="21" spans="2:19" ht="16.05" customHeight="1" x14ac:dyDescent="0.45">
      <c r="B21" s="261"/>
      <c r="C21" s="335"/>
      <c r="D21" s="336"/>
      <c r="E21" s="396" t="str">
        <f>IF(情報入力!E70,情報入力!E70,"")</f>
        <v/>
      </c>
      <c r="F21" s="396"/>
      <c r="G21" s="396"/>
      <c r="H21" s="396"/>
      <c r="I21" s="51" t="s">
        <v>56</v>
      </c>
      <c r="J21" s="396" t="str">
        <f>IF(情報入力!E71,情報入力!E71,"")</f>
        <v/>
      </c>
      <c r="K21" s="396"/>
      <c r="L21" s="396"/>
      <c r="M21" s="396"/>
      <c r="N21" s="51" t="s">
        <v>57</v>
      </c>
      <c r="O21" s="397" t="str">
        <f>IF(情報入力!E75=0,"",情報入力!E75)</f>
        <v/>
      </c>
      <c r="P21" s="397"/>
      <c r="Q21" s="397"/>
      <c r="R21" s="397"/>
      <c r="S21" s="52" t="s">
        <v>58</v>
      </c>
    </row>
    <row r="22" spans="2:19" ht="12" customHeight="1" x14ac:dyDescent="0.45">
      <c r="B22" s="261"/>
      <c r="C22" s="335" t="s">
        <v>171</v>
      </c>
      <c r="D22" s="336"/>
      <c r="E22" s="269" t="s">
        <v>172</v>
      </c>
      <c r="F22" s="269"/>
      <c r="G22" s="269"/>
      <c r="H22" s="269"/>
      <c r="I22" s="269"/>
      <c r="J22" s="269"/>
      <c r="K22" s="269"/>
      <c r="L22" s="269"/>
      <c r="M22" s="269"/>
      <c r="N22" s="269"/>
      <c r="O22" s="269"/>
      <c r="P22" s="269"/>
      <c r="Q22" s="269"/>
      <c r="R22" s="269"/>
      <c r="S22" s="270"/>
    </row>
    <row r="23" spans="2:19" ht="16.05" customHeight="1" x14ac:dyDescent="0.45">
      <c r="B23" s="261"/>
      <c r="C23" s="347"/>
      <c r="D23" s="348"/>
      <c r="E23" s="323" t="str">
        <f>IF(情報入力!E84,情報入力!E84,"")</f>
        <v/>
      </c>
      <c r="F23" s="323"/>
      <c r="G23" s="323"/>
      <c r="H23" s="323"/>
      <c r="I23" s="53" t="s">
        <v>56</v>
      </c>
      <c r="J23" s="323" t="str">
        <f>IF(情報入力!E85,情報入力!E85,"")</f>
        <v/>
      </c>
      <c r="K23" s="323"/>
      <c r="L23" s="323"/>
      <c r="M23" s="323"/>
      <c r="N23" s="53" t="s">
        <v>57</v>
      </c>
      <c r="O23" s="282" t="str">
        <f>IF(情報入力!E90=0,"",情報入力!E90)</f>
        <v/>
      </c>
      <c r="P23" s="282"/>
      <c r="Q23" s="282"/>
      <c r="R23" s="282"/>
      <c r="S23" s="54" t="s">
        <v>58</v>
      </c>
    </row>
    <row r="24" spans="2:19" ht="16.05" customHeight="1" x14ac:dyDescent="0.45">
      <c r="B24" s="261"/>
      <c r="C24" s="349" t="s">
        <v>181</v>
      </c>
      <c r="D24" s="350"/>
      <c r="E24" s="351" t="s">
        <v>175</v>
      </c>
      <c r="F24" s="242"/>
      <c r="G24" s="242"/>
      <c r="H24" s="242"/>
      <c r="I24" s="242"/>
      <c r="J24" s="242"/>
      <c r="K24" s="242"/>
      <c r="L24" s="242"/>
      <c r="M24" s="243"/>
      <c r="N24" s="342" t="str">
        <f>IF(情報入力!E94=0,"",情報入力!E94)</f>
        <v/>
      </c>
      <c r="O24" s="343"/>
      <c r="P24" s="343"/>
      <c r="Q24" s="343" t="s">
        <v>22</v>
      </c>
      <c r="R24" s="343"/>
      <c r="S24" s="344"/>
    </row>
    <row r="25" spans="2:19" ht="15.6" customHeight="1" x14ac:dyDescent="0.45">
      <c r="B25" s="261"/>
      <c r="C25" s="352" t="s">
        <v>23</v>
      </c>
      <c r="D25" s="353"/>
      <c r="E25" s="353"/>
      <c r="F25" s="353"/>
      <c r="G25" s="353"/>
      <c r="H25" s="353"/>
      <c r="I25" s="353"/>
      <c r="J25" s="353"/>
      <c r="K25" s="353"/>
      <c r="L25" s="353"/>
      <c r="M25" s="353"/>
      <c r="N25" s="353"/>
      <c r="O25" s="353"/>
      <c r="P25" s="353"/>
      <c r="Q25" s="353"/>
      <c r="R25" s="353"/>
      <c r="S25" s="354"/>
    </row>
    <row r="26" spans="2:19" ht="10.8" customHeight="1" x14ac:dyDescent="0.45">
      <c r="B26" s="261"/>
      <c r="C26" s="355" t="s">
        <v>174</v>
      </c>
      <c r="D26" s="356"/>
      <c r="E26" s="356"/>
      <c r="F26" s="356"/>
      <c r="G26" s="356"/>
      <c r="H26" s="356"/>
      <c r="I26" s="356"/>
      <c r="J26" s="356"/>
      <c r="K26" s="356"/>
      <c r="L26" s="356"/>
      <c r="M26" s="356"/>
      <c r="N26" s="356"/>
      <c r="O26" s="356"/>
      <c r="P26" s="356"/>
      <c r="Q26" s="356"/>
      <c r="R26" s="356"/>
      <c r="S26" s="357"/>
    </row>
    <row r="27" spans="2:19" ht="28.8" customHeight="1" x14ac:dyDescent="0.45">
      <c r="B27" s="261"/>
      <c r="C27" s="358" t="s">
        <v>182</v>
      </c>
      <c r="D27" s="359"/>
      <c r="E27" s="359"/>
      <c r="F27" s="359"/>
      <c r="G27" s="359"/>
      <c r="H27" s="359"/>
      <c r="I27" s="359"/>
      <c r="J27" s="359"/>
      <c r="K27" s="359"/>
      <c r="L27" s="359"/>
      <c r="M27" s="359"/>
      <c r="N27" s="359"/>
      <c r="O27" s="359"/>
      <c r="P27" s="359"/>
      <c r="Q27" s="359"/>
      <c r="R27" s="359"/>
      <c r="S27" s="360"/>
    </row>
    <row r="28" spans="2:19" ht="3" customHeight="1" x14ac:dyDescent="0.45">
      <c r="B28" s="261"/>
      <c r="C28" s="361"/>
      <c r="D28" s="362"/>
      <c r="E28" s="362"/>
      <c r="F28" s="362"/>
      <c r="G28" s="362"/>
      <c r="H28" s="362"/>
      <c r="I28" s="362"/>
      <c r="J28" s="362"/>
      <c r="K28" s="362"/>
      <c r="L28" s="362"/>
      <c r="M28" s="362"/>
      <c r="N28" s="362"/>
      <c r="O28" s="362"/>
      <c r="P28" s="362"/>
      <c r="Q28" s="362"/>
      <c r="R28" s="362"/>
      <c r="S28" s="363"/>
    </row>
    <row r="29" spans="2:19" ht="16.05" customHeight="1" x14ac:dyDescent="0.45">
      <c r="B29" s="261"/>
      <c r="C29" s="293" t="s">
        <v>24</v>
      </c>
      <c r="D29" s="294"/>
      <c r="E29" s="294"/>
      <c r="F29" s="294"/>
      <c r="G29" s="294"/>
      <c r="H29" s="340" t="str">
        <f>IF(情報入力!D97=0,"",情報入力!D97)</f>
        <v/>
      </c>
      <c r="I29" s="340"/>
      <c r="J29" s="340"/>
      <c r="K29" s="340"/>
      <c r="L29" s="340"/>
      <c r="M29" s="340"/>
      <c r="N29" s="340"/>
      <c r="O29" s="340"/>
      <c r="P29" s="340"/>
      <c r="Q29" s="340"/>
      <c r="R29" s="340"/>
      <c r="S29" s="341"/>
    </row>
    <row r="30" spans="2:19" ht="16.05" customHeight="1" x14ac:dyDescent="0.45">
      <c r="B30" s="261"/>
      <c r="C30" s="293" t="s">
        <v>25</v>
      </c>
      <c r="D30" s="294"/>
      <c r="E30" s="294"/>
      <c r="F30" s="294"/>
      <c r="G30" s="294"/>
      <c r="H30" s="168" t="str">
        <f>IF(情報入力!D98=0,"",情報入力!D98)</f>
        <v/>
      </c>
      <c r="I30" s="168"/>
      <c r="J30" s="168"/>
      <c r="K30" s="168"/>
      <c r="L30" s="168"/>
      <c r="M30" s="168"/>
      <c r="N30" s="168"/>
      <c r="O30" s="168"/>
      <c r="P30" s="168"/>
      <c r="Q30" s="168"/>
      <c r="R30" s="168"/>
      <c r="S30" s="299"/>
    </row>
    <row r="31" spans="2:19" ht="16.05" customHeight="1" x14ac:dyDescent="0.45">
      <c r="B31" s="261"/>
      <c r="C31" s="295" t="s">
        <v>54</v>
      </c>
      <c r="D31" s="296"/>
      <c r="E31" s="296"/>
      <c r="F31" s="296"/>
      <c r="G31" s="296"/>
      <c r="H31" s="258" t="str">
        <f>IF(情報入力!D99=0,"",情報入力!D99)</f>
        <v/>
      </c>
      <c r="I31" s="258"/>
      <c r="J31" s="258"/>
      <c r="K31" s="258"/>
      <c r="L31" s="168" t="str">
        <f>IF(情報入力!D100=0,"",情報入力!D100)</f>
        <v/>
      </c>
      <c r="M31" s="168"/>
      <c r="N31" s="168"/>
      <c r="O31" s="168"/>
      <c r="P31" s="168"/>
      <c r="Q31" s="168"/>
      <c r="R31" s="3" t="s">
        <v>27</v>
      </c>
      <c r="S31" s="20"/>
    </row>
    <row r="32" spans="2:19" ht="16.05" customHeight="1" x14ac:dyDescent="0.45">
      <c r="B32" s="261"/>
      <c r="C32" s="345" t="s">
        <v>26</v>
      </c>
      <c r="D32" s="346"/>
      <c r="E32" s="346"/>
      <c r="F32" s="346"/>
      <c r="G32" s="346"/>
      <c r="H32" s="168" t="str">
        <f>IF(情報入力!D101=0,"",情報入力!D101)</f>
        <v/>
      </c>
      <c r="I32" s="168"/>
      <c r="J32" s="168"/>
      <c r="K32" s="168"/>
      <c r="L32" s="168"/>
      <c r="M32" s="168"/>
      <c r="N32" s="168"/>
      <c r="O32" s="168"/>
      <c r="P32" s="168"/>
      <c r="Q32" s="168"/>
      <c r="R32" s="168"/>
      <c r="S32" s="20"/>
    </row>
    <row r="33" spans="2:19" ht="24.6" customHeight="1" x14ac:dyDescent="0.45">
      <c r="B33" s="261"/>
      <c r="C33" s="300" t="s">
        <v>195</v>
      </c>
      <c r="D33" s="301"/>
      <c r="E33" s="301"/>
      <c r="F33" s="301"/>
      <c r="G33" s="301"/>
      <c r="H33" s="301"/>
      <c r="I33" s="301"/>
      <c r="J33" s="301"/>
      <c r="K33" s="301"/>
      <c r="L33" s="301"/>
      <c r="M33" s="301"/>
      <c r="N33" s="301"/>
      <c r="O33" s="301"/>
      <c r="P33" s="301"/>
      <c r="Q33" s="301"/>
      <c r="R33" s="301"/>
      <c r="S33" s="302"/>
    </row>
    <row r="34" spans="2:19" ht="16.05" customHeight="1" x14ac:dyDescent="0.45">
      <c r="B34" s="261"/>
      <c r="C34" s="303" t="s">
        <v>28</v>
      </c>
      <c r="D34" s="304"/>
      <c r="E34" s="304"/>
      <c r="F34" s="304"/>
      <c r="G34" s="304"/>
      <c r="H34" s="304"/>
      <c r="I34" s="305"/>
      <c r="J34" s="297" t="s">
        <v>29</v>
      </c>
      <c r="K34" s="298"/>
      <c r="L34" s="298"/>
      <c r="M34" s="168" t="str">
        <f>IF(情報入力!E106=0,"",情報入力!E106)</f>
        <v/>
      </c>
      <c r="N34" s="168"/>
      <c r="O34" s="168"/>
      <c r="P34" s="168"/>
      <c r="Q34" s="168"/>
      <c r="R34" s="168"/>
      <c r="S34" s="299"/>
    </row>
    <row r="35" spans="2:19" ht="16.05" customHeight="1" thickBot="1" x14ac:dyDescent="0.5">
      <c r="B35" s="263"/>
      <c r="C35" s="379" t="s">
        <v>176</v>
      </c>
      <c r="D35" s="367"/>
      <c r="E35" s="367"/>
      <c r="F35" s="367"/>
      <c r="G35" s="367"/>
      <c r="H35" s="367"/>
      <c r="I35" s="380"/>
      <c r="J35" s="205" t="s">
        <v>30</v>
      </c>
      <c r="K35" s="206"/>
      <c r="L35" s="206"/>
      <c r="M35" s="376" t="str">
        <f>IF(情報入力!E107=0,"",情報入力!E107)</f>
        <v/>
      </c>
      <c r="N35" s="376"/>
      <c r="O35" s="376"/>
      <c r="P35" s="376"/>
      <c r="Q35" s="376"/>
      <c r="R35" s="376"/>
      <c r="S35" s="377"/>
    </row>
    <row r="36" spans="2:19" ht="16.05" customHeight="1" thickTop="1" x14ac:dyDescent="0.45">
      <c r="B36" s="240" t="s">
        <v>167</v>
      </c>
      <c r="C36" s="388" t="s">
        <v>18</v>
      </c>
      <c r="D36" s="389"/>
      <c r="E36" s="390"/>
      <c r="F36" s="246" t="s">
        <v>19</v>
      </c>
      <c r="G36" s="246"/>
      <c r="H36" s="246"/>
      <c r="I36" s="246"/>
      <c r="J36" s="246"/>
      <c r="K36" s="246"/>
      <c r="L36" s="246"/>
      <c r="M36" s="246"/>
      <c r="N36" s="246"/>
      <c r="O36" s="246"/>
      <c r="P36" s="246"/>
      <c r="Q36" s="246"/>
      <c r="R36" s="246"/>
      <c r="S36" s="247"/>
    </row>
    <row r="37" spans="2:19" ht="16.05" customHeight="1" x14ac:dyDescent="0.45">
      <c r="B37" s="203"/>
      <c r="C37" s="391" t="str">
        <f>VLOOKUP(情報入力!D111,選択データ!H2:I4,2,FALSE)</f>
        <v>　</v>
      </c>
      <c r="D37" s="392"/>
      <c r="E37" s="393"/>
      <c r="F37" s="219" t="str">
        <f>情報入力!D111</f>
        <v>　</v>
      </c>
      <c r="G37" s="219"/>
      <c r="H37" s="219"/>
      <c r="I37" s="219"/>
      <c r="J37" s="219"/>
      <c r="K37" s="219"/>
      <c r="L37" s="219"/>
      <c r="M37" s="219"/>
      <c r="N37" s="219"/>
      <c r="O37" s="219"/>
      <c r="P37" s="219"/>
      <c r="Q37" s="219"/>
      <c r="R37" s="219"/>
      <c r="S37" s="248"/>
    </row>
    <row r="38" spans="2:19" ht="11.4" customHeight="1" thickBot="1" x14ac:dyDescent="0.5">
      <c r="B38" s="241"/>
      <c r="C38" s="394" t="s">
        <v>192</v>
      </c>
      <c r="D38" s="394"/>
      <c r="E38" s="394"/>
      <c r="F38" s="394"/>
      <c r="G38" s="394"/>
      <c r="H38" s="394"/>
      <c r="I38" s="394"/>
      <c r="J38" s="394"/>
      <c r="K38" s="394"/>
      <c r="L38" s="394"/>
      <c r="M38" s="394"/>
      <c r="N38" s="394"/>
      <c r="O38" s="394"/>
      <c r="P38" s="394"/>
      <c r="Q38" s="394"/>
      <c r="R38" s="394"/>
      <c r="S38" s="395"/>
    </row>
    <row r="39" spans="2:19" ht="16.05" customHeight="1" thickTop="1" x14ac:dyDescent="0.45">
      <c r="B39" s="202" t="s">
        <v>37</v>
      </c>
      <c r="C39" s="381" t="s">
        <v>31</v>
      </c>
      <c r="D39" s="382"/>
      <c r="E39" s="382"/>
      <c r="F39" s="378">
        <f>情報入力!D136</f>
        <v>11990</v>
      </c>
      <c r="G39" s="378"/>
      <c r="H39" t="s">
        <v>33</v>
      </c>
      <c r="I39" s="386" t="s">
        <v>34</v>
      </c>
      <c r="J39" s="386"/>
      <c r="K39" s="387">
        <f>情報入力!D137</f>
        <v>1870</v>
      </c>
      <c r="L39" s="387"/>
      <c r="M39" s="387"/>
      <c r="N39" s="1" t="s">
        <v>35</v>
      </c>
      <c r="O39" s="1" t="s">
        <v>36</v>
      </c>
      <c r="P39" s="387">
        <f>情報入力!D138</f>
        <v>13860</v>
      </c>
      <c r="Q39" s="387"/>
      <c r="R39" s="387"/>
      <c r="S39" s="8" t="s">
        <v>32</v>
      </c>
    </row>
    <row r="40" spans="2:19" ht="16.05" customHeight="1" x14ac:dyDescent="0.45">
      <c r="B40" s="203"/>
      <c r="C40" s="383" t="s">
        <v>180</v>
      </c>
      <c r="D40" s="384"/>
      <c r="E40" s="384"/>
      <c r="F40" s="384"/>
      <c r="G40" s="384"/>
      <c r="H40" s="384"/>
      <c r="I40" s="384"/>
      <c r="J40" s="384"/>
      <c r="K40" s="384"/>
      <c r="L40" s="384"/>
      <c r="M40" s="384"/>
      <c r="N40" s="384"/>
      <c r="O40" s="384"/>
      <c r="P40" s="384"/>
      <c r="Q40" s="384"/>
      <c r="R40" s="384"/>
      <c r="S40" s="385"/>
    </row>
    <row r="41" spans="2:19" ht="16.05" customHeight="1" x14ac:dyDescent="0.45">
      <c r="B41" s="203"/>
      <c r="C41" s="3"/>
      <c r="D41" s="343" t="str">
        <f>IF(情報入力!D128="領収証の宛名を選択してください。","",情報入力!D128)</f>
        <v/>
      </c>
      <c r="E41" s="343"/>
      <c r="F41" s="343"/>
      <c r="G41" s="343"/>
      <c r="H41" s="343"/>
      <c r="I41" s="343"/>
      <c r="J41" s="343"/>
      <c r="K41" s="343"/>
      <c r="L41" s="343"/>
      <c r="M41" s="343"/>
      <c r="N41" s="368" t="s">
        <v>40</v>
      </c>
      <c r="O41" s="369"/>
      <c r="P41" s="369"/>
      <c r="Q41" s="372" t="str">
        <f>情報入力!E133</f>
        <v>一般（非会員）</v>
      </c>
      <c r="R41" s="372"/>
      <c r="S41" s="373"/>
    </row>
    <row r="42" spans="2:19" ht="16.05" customHeight="1" thickBot="1" x14ac:dyDescent="0.5">
      <c r="B42" s="204"/>
      <c r="C42" s="3" t="s">
        <v>188</v>
      </c>
      <c r="D42" s="367" t="str">
        <f>IF(情報入力!D129="こちらに希望される領収証の宛名を入力してください。","",情報入力!D129)</f>
        <v>　</v>
      </c>
      <c r="E42" s="367"/>
      <c r="F42" s="367"/>
      <c r="G42" s="367"/>
      <c r="H42" s="367"/>
      <c r="I42" s="367"/>
      <c r="J42" s="367"/>
      <c r="K42" s="367"/>
      <c r="L42" s="367"/>
      <c r="M42" s="22" t="s">
        <v>189</v>
      </c>
      <c r="N42" s="370"/>
      <c r="O42" s="371"/>
      <c r="P42" s="371"/>
      <c r="Q42" s="374"/>
      <c r="R42" s="374"/>
      <c r="S42" s="375"/>
    </row>
    <row r="43" spans="2:19" ht="16.05" customHeight="1" thickTop="1" x14ac:dyDescent="0.45">
      <c r="B43" s="207" t="s">
        <v>38</v>
      </c>
      <c r="C43" s="231" t="s">
        <v>39</v>
      </c>
      <c r="D43" s="232"/>
      <c r="E43" s="233"/>
      <c r="F43" s="290" t="str">
        <f>IF(情報入力!D116=0,"",情報入力!D116)</f>
        <v/>
      </c>
      <c r="G43" s="291"/>
      <c r="H43" s="291"/>
      <c r="I43" s="291"/>
      <c r="J43" s="291"/>
      <c r="K43" s="291"/>
      <c r="L43" s="291"/>
      <c r="M43" s="291"/>
      <c r="N43" s="291"/>
      <c r="O43" s="291"/>
      <c r="P43" s="291"/>
      <c r="Q43" s="291"/>
      <c r="R43" s="291"/>
      <c r="S43" s="292"/>
    </row>
    <row r="44" spans="2:19" ht="16.05" customHeight="1" x14ac:dyDescent="0.45">
      <c r="B44" s="208"/>
      <c r="C44" s="235" t="s">
        <v>41</v>
      </c>
      <c r="D44" s="236"/>
      <c r="E44" s="237"/>
      <c r="F44" s="49" t="s">
        <v>15</v>
      </c>
      <c r="G44" s="215" t="str">
        <f>IF(情報入力!D117=0,"",情報入力!D117)</f>
        <v/>
      </c>
      <c r="H44" s="215"/>
      <c r="I44" s="215"/>
      <c r="J44" s="215"/>
      <c r="K44" s="215"/>
      <c r="L44" s="215"/>
      <c r="M44" s="215"/>
      <c r="N44" s="215"/>
      <c r="O44" s="215"/>
      <c r="P44" s="215"/>
      <c r="Q44" s="215"/>
      <c r="R44" s="215"/>
      <c r="S44" s="216"/>
    </row>
    <row r="45" spans="2:19" ht="16.05" customHeight="1" x14ac:dyDescent="0.45">
      <c r="B45" s="208"/>
      <c r="C45" s="210"/>
      <c r="D45" s="211"/>
      <c r="E45" s="238"/>
      <c r="F45" s="217" t="str">
        <f>IF(情報入力!D118=0,"",情報入力!D118)</f>
        <v/>
      </c>
      <c r="G45" s="217"/>
      <c r="H45" s="217"/>
      <c r="I45" s="217"/>
      <c r="J45" s="217"/>
      <c r="K45" s="217"/>
      <c r="L45" s="217"/>
      <c r="M45" s="217"/>
      <c r="N45" s="217"/>
      <c r="O45" s="217"/>
      <c r="P45" s="217"/>
      <c r="Q45" s="217"/>
      <c r="R45" s="217"/>
      <c r="S45" s="218"/>
    </row>
    <row r="46" spans="2:19" ht="12" customHeight="1" x14ac:dyDescent="0.45">
      <c r="B46" s="208"/>
      <c r="C46" s="235" t="s">
        <v>42</v>
      </c>
      <c r="D46" s="236"/>
      <c r="E46" s="237"/>
      <c r="F46" s="219" t="str">
        <f>IF(情報入力!D119=0,"",情報入力!D119)</f>
        <v/>
      </c>
      <c r="G46" s="219"/>
      <c r="H46" s="219"/>
      <c r="I46" s="219"/>
      <c r="J46" s="219"/>
      <c r="K46" s="219"/>
      <c r="L46" s="220" t="s">
        <v>7</v>
      </c>
      <c r="M46" s="220"/>
      <c r="N46" s="222" t="str">
        <f>IF(情報入力!D121=0,"",情報入力!D121)</f>
        <v/>
      </c>
      <c r="O46" s="222"/>
      <c r="P46" s="222"/>
      <c r="Q46" s="222"/>
      <c r="R46" s="222"/>
      <c r="S46" s="223"/>
    </row>
    <row r="47" spans="2:19" ht="16.05" customHeight="1" x14ac:dyDescent="0.45">
      <c r="B47" s="208"/>
      <c r="C47" s="210"/>
      <c r="D47" s="211"/>
      <c r="E47" s="238"/>
      <c r="F47" s="219"/>
      <c r="G47" s="219"/>
      <c r="H47" s="219"/>
      <c r="I47" s="219"/>
      <c r="J47" s="219"/>
      <c r="K47" s="219"/>
      <c r="L47" s="221" t="s">
        <v>43</v>
      </c>
      <c r="M47" s="221"/>
      <c r="N47" s="221" t="str">
        <f>IF(情報入力!D120=0,"",情報入力!D120)</f>
        <v/>
      </c>
      <c r="O47" s="221"/>
      <c r="P47" s="221"/>
      <c r="Q47" s="221"/>
      <c r="R47" s="221"/>
      <c r="S47" s="224"/>
    </row>
    <row r="48" spans="2:19" ht="16.05" customHeight="1" thickBot="1" x14ac:dyDescent="0.5">
      <c r="B48" s="209"/>
      <c r="C48" s="278" t="s">
        <v>44</v>
      </c>
      <c r="D48" s="279"/>
      <c r="E48" s="280"/>
      <c r="F48" s="275" t="str">
        <f>IF(情報入力!D122=0,"",情報入力!D122)</f>
        <v/>
      </c>
      <c r="G48" s="275"/>
      <c r="H48" s="275"/>
      <c r="I48" s="275"/>
      <c r="J48" s="275"/>
      <c r="K48" s="275"/>
      <c r="L48" s="276" t="s">
        <v>45</v>
      </c>
      <c r="M48" s="276"/>
      <c r="N48" s="275" t="str">
        <f>IF(情報入力!D123=0,"",情報入力!D123)</f>
        <v/>
      </c>
      <c r="O48" s="275"/>
      <c r="P48" s="275"/>
      <c r="Q48" s="275"/>
      <c r="R48" s="275"/>
      <c r="S48" s="277"/>
    </row>
    <row r="49" spans="2:19" ht="16.05" customHeight="1" x14ac:dyDescent="0.45">
      <c r="B49" s="213" t="s">
        <v>49</v>
      </c>
      <c r="C49" s="281" t="s">
        <v>46</v>
      </c>
      <c r="D49" s="282"/>
      <c r="E49" s="283"/>
      <c r="F49" s="210"/>
      <c r="G49" s="211"/>
      <c r="H49" s="211"/>
      <c r="I49" s="211"/>
      <c r="J49" s="2" t="s">
        <v>47</v>
      </c>
      <c r="K49" s="212" t="s">
        <v>48</v>
      </c>
      <c r="L49" s="212"/>
      <c r="M49" s="212"/>
      <c r="N49" s="212"/>
      <c r="O49" s="212"/>
      <c r="P49" s="212"/>
      <c r="Q49" s="212"/>
      <c r="R49" s="212"/>
      <c r="S49" s="212"/>
    </row>
    <row r="50" spans="2:19" ht="13.95" customHeight="1" x14ac:dyDescent="0.45">
      <c r="B50" s="214"/>
      <c r="C50" s="284" t="s">
        <v>53</v>
      </c>
      <c r="D50" s="285"/>
      <c r="E50" s="285"/>
      <c r="F50" s="285"/>
      <c r="G50" s="285"/>
      <c r="H50" s="285"/>
      <c r="I50" s="285"/>
      <c r="J50" s="285"/>
      <c r="K50" s="285"/>
      <c r="L50" s="286"/>
      <c r="M50" s="229" t="s">
        <v>177</v>
      </c>
      <c r="N50" s="230"/>
      <c r="O50" s="214" t="s">
        <v>52</v>
      </c>
      <c r="P50" s="225" t="s">
        <v>50</v>
      </c>
      <c r="Q50" s="226"/>
      <c r="R50" s="225" t="s">
        <v>51</v>
      </c>
      <c r="S50" s="226"/>
    </row>
    <row r="51" spans="2:19" ht="18" customHeight="1" x14ac:dyDescent="0.45">
      <c r="B51" s="214"/>
      <c r="C51" s="287"/>
      <c r="D51" s="288"/>
      <c r="E51" s="288"/>
      <c r="F51" s="288"/>
      <c r="G51" s="288"/>
      <c r="H51" s="288"/>
      <c r="I51" s="288"/>
      <c r="J51" s="288"/>
      <c r="K51" s="288"/>
      <c r="L51" s="289"/>
      <c r="M51" s="234"/>
      <c r="N51" s="234"/>
      <c r="O51" s="214"/>
      <c r="P51" s="227"/>
      <c r="Q51" s="228"/>
      <c r="R51" s="227"/>
      <c r="S51" s="228"/>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algorithmName="SHA-512" hashValue="EAYlqvyRs7X5H5ZChIxIHf9Fcahtl1Rz5yyewJCuEW2xH0/7l2vmhOyDr6m9MzPWrF8bR8SyXtTZiOnpEkCBqw==" saltValue="JOhF/aOugN2NvWRKbYjGvw==" spinCount="100000" sheet="1" selectLockedCells="1"/>
  <customSheetViews>
    <customSheetView guid="{93A8C31D-A9BA-4BA2-A8E8-66147D33139D}" scale="115" showPageBreaks="1" printArea="1" view="pageBreakPreview">
      <pageMargins left="0.39370078740157483" right="0.70866141732283472" top="0.39370078740157483" bottom="0.39370078740157483" header="0.31496062992125984" footer="0.31496062992125984"/>
      <pageSetup paperSize="9" orientation="portrait" r:id="rId1"/>
    </customSheetView>
  </customSheetViews>
  <mergeCells count="122">
    <mergeCell ref="N1:S1"/>
    <mergeCell ref="D42:L42"/>
    <mergeCell ref="D41:M41"/>
    <mergeCell ref="N41:P42"/>
    <mergeCell ref="Q41:S42"/>
    <mergeCell ref="M35:S35"/>
    <mergeCell ref="F39:G39"/>
    <mergeCell ref="C35:I35"/>
    <mergeCell ref="C39:E39"/>
    <mergeCell ref="C40:S40"/>
    <mergeCell ref="I39:J39"/>
    <mergeCell ref="K39:M39"/>
    <mergeCell ref="P39:R39"/>
    <mergeCell ref="C36:E36"/>
    <mergeCell ref="C37:E37"/>
    <mergeCell ref="C38:S38"/>
    <mergeCell ref="E21:H21"/>
    <mergeCell ref="J21:M21"/>
    <mergeCell ref="O21:R21"/>
    <mergeCell ref="C13:S13"/>
    <mergeCell ref="E18:S18"/>
    <mergeCell ref="E19:H19"/>
    <mergeCell ref="J19:M19"/>
    <mergeCell ref="C14:S14"/>
    <mergeCell ref="H29:S29"/>
    <mergeCell ref="H31:K31"/>
    <mergeCell ref="L31:Q31"/>
    <mergeCell ref="N24:P24"/>
    <mergeCell ref="Q24:S24"/>
    <mergeCell ref="H32:R32"/>
    <mergeCell ref="C32:G32"/>
    <mergeCell ref="C22:D23"/>
    <mergeCell ref="C24:D24"/>
    <mergeCell ref="E24:M24"/>
    <mergeCell ref="C25:S25"/>
    <mergeCell ref="C26:S26"/>
    <mergeCell ref="C27:S27"/>
    <mergeCell ref="C28:S28"/>
    <mergeCell ref="C29:G29"/>
    <mergeCell ref="C12:S12"/>
    <mergeCell ref="D16:S16"/>
    <mergeCell ref="C17:S17"/>
    <mergeCell ref="C18:D19"/>
    <mergeCell ref="C20:D21"/>
    <mergeCell ref="C15:N15"/>
    <mergeCell ref="E23:H23"/>
    <mergeCell ref="J23:M23"/>
    <mergeCell ref="O23:R23"/>
    <mergeCell ref="P3:S3"/>
    <mergeCell ref="B2:L2"/>
    <mergeCell ref="B3:L3"/>
    <mergeCell ref="B5:S5"/>
    <mergeCell ref="C7:F7"/>
    <mergeCell ref="C8:F8"/>
    <mergeCell ref="C9:F10"/>
    <mergeCell ref="C11:F11"/>
    <mergeCell ref="G10:S10"/>
    <mergeCell ref="O8:Q8"/>
    <mergeCell ref="R8:S8"/>
    <mergeCell ref="H9:S9"/>
    <mergeCell ref="F48:K48"/>
    <mergeCell ref="L48:M48"/>
    <mergeCell ref="N48:S48"/>
    <mergeCell ref="C48:E48"/>
    <mergeCell ref="C49:E49"/>
    <mergeCell ref="C50:L51"/>
    <mergeCell ref="F43:S43"/>
    <mergeCell ref="C30:G30"/>
    <mergeCell ref="C31:G31"/>
    <mergeCell ref="J34:L34"/>
    <mergeCell ref="M34:S34"/>
    <mergeCell ref="H30:S30"/>
    <mergeCell ref="C33:S33"/>
    <mergeCell ref="C34:I34"/>
    <mergeCell ref="B1:L1"/>
    <mergeCell ref="B36:B38"/>
    <mergeCell ref="K11:L11"/>
    <mergeCell ref="B7:B12"/>
    <mergeCell ref="F36:S36"/>
    <mergeCell ref="F37:S37"/>
    <mergeCell ref="B6:G6"/>
    <mergeCell ref="J6:K6"/>
    <mergeCell ref="G11:J11"/>
    <mergeCell ref="M11:O11"/>
    <mergeCell ref="P11:S11"/>
    <mergeCell ref="O19:R19"/>
    <mergeCell ref="E20:S20"/>
    <mergeCell ref="B13:B35"/>
    <mergeCell ref="B4:S4"/>
    <mergeCell ref="G7:L7"/>
    <mergeCell ref="G8:L8"/>
    <mergeCell ref="O15:R15"/>
    <mergeCell ref="E22:S22"/>
    <mergeCell ref="M7:N8"/>
    <mergeCell ref="O7:S7"/>
    <mergeCell ref="P2:S2"/>
    <mergeCell ref="N2:O2"/>
    <mergeCell ref="N3:O3"/>
    <mergeCell ref="B39:B42"/>
    <mergeCell ref="J35:L35"/>
    <mergeCell ref="B43:B48"/>
    <mergeCell ref="F49:I49"/>
    <mergeCell ref="K49:N49"/>
    <mergeCell ref="O49:S49"/>
    <mergeCell ref="B49:B51"/>
    <mergeCell ref="G44:S44"/>
    <mergeCell ref="F45:S45"/>
    <mergeCell ref="F46:K47"/>
    <mergeCell ref="L46:M46"/>
    <mergeCell ref="L47:M47"/>
    <mergeCell ref="N46:S46"/>
    <mergeCell ref="N47:S47"/>
    <mergeCell ref="R50:S50"/>
    <mergeCell ref="P50:Q50"/>
    <mergeCell ref="P51:Q51"/>
    <mergeCell ref="R51:S51"/>
    <mergeCell ref="M50:N50"/>
    <mergeCell ref="C43:E43"/>
    <mergeCell ref="M51:N51"/>
    <mergeCell ref="C46:E47"/>
    <mergeCell ref="C44:E45"/>
    <mergeCell ref="O50:O51"/>
  </mergeCells>
  <phoneticPr fontId="1"/>
  <pageMargins left="0.39370078740157483" right="0.70866141732283472" top="0.39370078740157483" bottom="0.3937007874015748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13B2-51CB-485C-820B-BF722BF75164}">
  <dimension ref="B2:M48"/>
  <sheetViews>
    <sheetView showGridLines="0" showRowColHeaders="0" workbookViewId="0"/>
  </sheetViews>
  <sheetFormatPr defaultRowHeight="18" x14ac:dyDescent="0.45"/>
  <cols>
    <col min="1" max="1" width="4.69921875" style="24" customWidth="1"/>
    <col min="2" max="2" width="3.19921875" style="24" bestFit="1" customWidth="1"/>
    <col min="3" max="16384" width="8.796875" style="24"/>
  </cols>
  <sheetData>
    <row r="2" spans="2:13" x14ac:dyDescent="0.45">
      <c r="C2" s="409" t="s">
        <v>231</v>
      </c>
      <c r="D2" s="410"/>
      <c r="F2" s="409" t="s">
        <v>232</v>
      </c>
      <c r="G2" s="410"/>
      <c r="I2" s="409" t="s">
        <v>233</v>
      </c>
      <c r="J2" s="410"/>
    </row>
    <row r="4" spans="2:13" ht="18.600000000000001" thickBot="1" x14ac:dyDescent="0.5">
      <c r="B4" s="71" t="s">
        <v>234</v>
      </c>
      <c r="C4" s="417" t="s">
        <v>251</v>
      </c>
      <c r="D4" s="417"/>
      <c r="E4" s="417"/>
      <c r="F4" s="417"/>
      <c r="G4" s="417"/>
      <c r="H4" s="417"/>
      <c r="I4" s="417"/>
      <c r="J4" s="417"/>
      <c r="K4" s="417"/>
      <c r="L4" s="417"/>
      <c r="M4" s="417"/>
    </row>
    <row r="5" spans="2:13" x14ac:dyDescent="0.45">
      <c r="C5" s="65" t="s">
        <v>235</v>
      </c>
    </row>
    <row r="6" spans="2:13" x14ac:dyDescent="0.45">
      <c r="C6" s="93" t="s">
        <v>236</v>
      </c>
      <c r="D6" s="93"/>
      <c r="E6" s="93"/>
      <c r="F6" s="93"/>
      <c r="G6" s="93"/>
      <c r="H6" s="93"/>
      <c r="I6" s="93"/>
      <c r="J6" s="93"/>
      <c r="K6" s="93"/>
      <c r="L6" s="93"/>
      <c r="M6" s="93"/>
    </row>
    <row r="7" spans="2:13" x14ac:dyDescent="0.45">
      <c r="C7" s="129" t="s">
        <v>320</v>
      </c>
      <c r="D7" s="129"/>
      <c r="E7" s="129"/>
      <c r="F7" s="129"/>
      <c r="G7" s="129"/>
      <c r="H7" s="129"/>
      <c r="I7" s="129"/>
      <c r="J7" s="129"/>
      <c r="K7" s="129"/>
      <c r="L7" s="129"/>
      <c r="M7" s="129"/>
    </row>
    <row r="8" spans="2:13" x14ac:dyDescent="0.45">
      <c r="C8" s="423" t="s">
        <v>237</v>
      </c>
      <c r="D8" s="423"/>
      <c r="E8" s="423"/>
      <c r="F8" s="423"/>
      <c r="G8" s="423"/>
      <c r="H8" s="423"/>
      <c r="I8" s="423"/>
      <c r="J8" s="423"/>
      <c r="K8" s="423"/>
      <c r="L8" s="423"/>
      <c r="M8" s="423"/>
    </row>
    <row r="9" spans="2:13" x14ac:dyDescent="0.45">
      <c r="C9" s="411" t="s">
        <v>238</v>
      </c>
      <c r="D9" s="412"/>
      <c r="E9" s="412"/>
      <c r="F9" s="412"/>
      <c r="G9" s="412"/>
      <c r="H9" s="412"/>
      <c r="I9" s="412"/>
      <c r="J9" s="412"/>
      <c r="K9" s="412"/>
      <c r="L9" s="412"/>
      <c r="M9" s="413"/>
    </row>
    <row r="10" spans="2:13" ht="33.6" customHeight="1" x14ac:dyDescent="0.45">
      <c r="C10" s="424" t="s">
        <v>241</v>
      </c>
      <c r="D10" s="425"/>
      <c r="E10" s="425"/>
      <c r="F10" s="425"/>
      <c r="G10" s="425"/>
      <c r="H10" s="425"/>
      <c r="I10" s="425"/>
      <c r="J10" s="425"/>
      <c r="K10" s="425"/>
      <c r="L10" s="425"/>
      <c r="M10" s="426"/>
    </row>
    <row r="11" spans="2:13" x14ac:dyDescent="0.45">
      <c r="C11" s="427" t="s">
        <v>253</v>
      </c>
      <c r="D11" s="428"/>
      <c r="E11" s="428"/>
      <c r="F11" s="428"/>
      <c r="G11" s="428"/>
      <c r="H11" s="428"/>
      <c r="I11" s="428"/>
      <c r="J11" s="428"/>
      <c r="K11" s="428"/>
      <c r="L11" s="428"/>
      <c r="M11" s="429"/>
    </row>
    <row r="13" spans="2:13" ht="18.600000000000001" thickBot="1" x14ac:dyDescent="0.5">
      <c r="B13" s="70" t="s">
        <v>239</v>
      </c>
      <c r="C13" s="417" t="s">
        <v>262</v>
      </c>
      <c r="D13" s="417"/>
      <c r="E13" s="417"/>
      <c r="F13" s="417"/>
      <c r="G13" s="417"/>
      <c r="H13" s="417"/>
      <c r="I13" s="417"/>
      <c r="J13" s="417"/>
      <c r="K13" s="417"/>
      <c r="L13" s="417"/>
      <c r="M13" s="417"/>
    </row>
    <row r="14" spans="2:13" s="68" customFormat="1" x14ac:dyDescent="0.45">
      <c r="C14" s="422" t="s">
        <v>370</v>
      </c>
      <c r="D14" s="422"/>
      <c r="E14" s="422"/>
      <c r="F14" s="422"/>
      <c r="G14" s="422"/>
      <c r="H14" s="422"/>
      <c r="I14" s="422"/>
      <c r="J14" s="422"/>
      <c r="K14" s="422"/>
      <c r="L14" s="422"/>
      <c r="M14" s="422"/>
    </row>
    <row r="15" spans="2:13" s="68" customFormat="1" x14ac:dyDescent="0.45">
      <c r="C15" s="59"/>
      <c r="D15" s="59"/>
      <c r="E15" s="59"/>
      <c r="F15" s="59"/>
      <c r="G15" s="59"/>
      <c r="H15" s="59"/>
      <c r="I15" s="59"/>
      <c r="J15" s="59"/>
      <c r="K15" s="59"/>
      <c r="L15" s="59"/>
      <c r="M15" s="59"/>
    </row>
    <row r="16" spans="2:13" s="68" customFormat="1" x14ac:dyDescent="0.45">
      <c r="C16" s="407" t="s">
        <v>260</v>
      </c>
      <c r="D16" s="407"/>
      <c r="E16" s="93" t="s">
        <v>340</v>
      </c>
      <c r="F16" s="93"/>
      <c r="G16" s="93"/>
      <c r="H16" s="93"/>
      <c r="I16" s="93"/>
      <c r="J16" s="93"/>
      <c r="K16" s="93"/>
      <c r="L16" s="93"/>
      <c r="M16" s="93"/>
    </row>
    <row r="17" spans="2:13" s="68" customFormat="1" x14ac:dyDescent="0.45">
      <c r="C17" s="57"/>
      <c r="D17" s="57"/>
      <c r="E17" s="93" t="s">
        <v>123</v>
      </c>
      <c r="F17" s="93"/>
      <c r="G17" s="93"/>
      <c r="H17" s="93"/>
      <c r="I17" s="93"/>
      <c r="J17" s="93"/>
      <c r="K17" s="93"/>
      <c r="L17" s="93"/>
      <c r="M17" s="93"/>
    </row>
    <row r="18" spans="2:13" s="68" customFormat="1" x14ac:dyDescent="0.45">
      <c r="E18" s="129" t="s">
        <v>252</v>
      </c>
      <c r="F18" s="129"/>
      <c r="G18" s="129"/>
      <c r="H18" s="129"/>
      <c r="I18" s="129"/>
      <c r="J18" s="129"/>
      <c r="K18" s="129"/>
      <c r="L18" s="129"/>
      <c r="M18" s="129"/>
    </row>
    <row r="19" spans="2:13" s="68" customFormat="1" x14ac:dyDescent="0.45">
      <c r="K19" s="59"/>
      <c r="L19" s="59"/>
      <c r="M19" s="59"/>
    </row>
    <row r="20" spans="2:13" s="68" customFormat="1" x14ac:dyDescent="0.45">
      <c r="C20" s="407" t="s">
        <v>261</v>
      </c>
      <c r="D20" s="407"/>
      <c r="E20" s="93" t="s">
        <v>259</v>
      </c>
      <c r="F20" s="93"/>
      <c r="G20" s="93"/>
      <c r="H20" s="93"/>
      <c r="I20" s="93"/>
      <c r="J20" s="93"/>
      <c r="K20" s="93"/>
      <c r="L20" s="93"/>
      <c r="M20" s="93"/>
    </row>
    <row r="21" spans="2:13" s="68" customFormat="1" x14ac:dyDescent="0.45">
      <c r="C21" s="57"/>
      <c r="D21" s="57"/>
      <c r="E21" s="93" t="s">
        <v>122</v>
      </c>
      <c r="F21" s="93"/>
      <c r="G21" s="93"/>
      <c r="H21" s="93"/>
      <c r="I21" s="93"/>
      <c r="J21" s="93"/>
      <c r="K21" s="93"/>
      <c r="L21" s="93"/>
      <c r="M21" s="93"/>
    </row>
    <row r="22" spans="2:13" s="68" customFormat="1" x14ac:dyDescent="0.45">
      <c r="E22" s="93" t="s">
        <v>371</v>
      </c>
      <c r="F22" s="93"/>
      <c r="G22" s="93"/>
      <c r="H22" s="93"/>
      <c r="I22" s="93"/>
      <c r="J22" s="93"/>
      <c r="K22" s="93"/>
      <c r="L22" s="93"/>
      <c r="M22" s="93"/>
    </row>
    <row r="23" spans="2:13" x14ac:dyDescent="0.45">
      <c r="B23" s="65"/>
      <c r="C23" s="96"/>
      <c r="D23" s="96"/>
      <c r="E23" s="96"/>
      <c r="F23" s="96"/>
      <c r="G23" s="96"/>
      <c r="H23" s="96"/>
      <c r="I23" s="96"/>
      <c r="J23" s="96"/>
      <c r="K23" s="96"/>
      <c r="L23" s="96"/>
      <c r="M23" s="96"/>
    </row>
    <row r="24" spans="2:13" ht="18.600000000000001" thickBot="1" x14ac:dyDescent="0.5">
      <c r="B24" s="88" t="s">
        <v>242</v>
      </c>
      <c r="C24" s="406" t="s">
        <v>336</v>
      </c>
      <c r="D24" s="406"/>
      <c r="E24" s="406"/>
      <c r="F24" s="406"/>
      <c r="G24" s="406"/>
      <c r="H24" s="406"/>
      <c r="I24" s="406"/>
      <c r="J24" s="406"/>
      <c r="K24" s="406"/>
      <c r="L24" s="406"/>
      <c r="M24" s="406"/>
    </row>
    <row r="25" spans="2:13" ht="35.4" customHeight="1" x14ac:dyDescent="0.45">
      <c r="B25" s="65"/>
      <c r="C25" s="96" t="s">
        <v>337</v>
      </c>
      <c r="D25" s="96"/>
      <c r="E25" s="96"/>
      <c r="F25" s="96"/>
      <c r="G25" s="96"/>
      <c r="H25" s="96"/>
      <c r="I25" s="96"/>
      <c r="J25" s="96"/>
      <c r="K25" s="96"/>
      <c r="L25" s="96"/>
      <c r="M25" s="96"/>
    </row>
    <row r="26" spans="2:13" x14ac:dyDescent="0.45">
      <c r="B26" s="65"/>
      <c r="C26" s="67"/>
      <c r="D26" s="67"/>
      <c r="E26" s="67"/>
      <c r="F26" s="67"/>
      <c r="G26" s="67"/>
      <c r="H26" s="67"/>
      <c r="I26" s="67"/>
      <c r="J26" s="67"/>
      <c r="K26" s="67"/>
      <c r="L26" s="67"/>
      <c r="M26" s="67"/>
    </row>
    <row r="27" spans="2:13" x14ac:dyDescent="0.45">
      <c r="B27" s="65" t="s">
        <v>249</v>
      </c>
      <c r="C27" s="93" t="s">
        <v>339</v>
      </c>
      <c r="D27" s="93"/>
      <c r="E27" s="93"/>
      <c r="F27" s="93"/>
      <c r="G27" s="93"/>
      <c r="H27" s="93"/>
      <c r="I27" s="93"/>
      <c r="J27" s="93"/>
      <c r="K27" s="93"/>
      <c r="L27" s="93"/>
      <c r="M27" s="93"/>
    </row>
    <row r="28" spans="2:13" ht="18.600000000000001" thickBot="1" x14ac:dyDescent="0.5">
      <c r="B28" s="88"/>
      <c r="C28" s="406" t="s">
        <v>255</v>
      </c>
      <c r="D28" s="406"/>
      <c r="E28" s="406"/>
      <c r="F28" s="406"/>
      <c r="G28" s="406"/>
      <c r="H28" s="406"/>
      <c r="I28" s="406"/>
      <c r="J28" s="406"/>
      <c r="K28" s="406"/>
      <c r="L28" s="406"/>
      <c r="M28" s="406"/>
    </row>
    <row r="29" spans="2:13" x14ac:dyDescent="0.45">
      <c r="B29" s="65"/>
      <c r="C29" s="96" t="s">
        <v>256</v>
      </c>
      <c r="D29" s="96"/>
      <c r="E29" s="96"/>
      <c r="F29" s="96"/>
      <c r="G29" s="96"/>
      <c r="H29" s="96"/>
      <c r="I29" s="96"/>
      <c r="J29" s="96"/>
      <c r="K29" s="96"/>
      <c r="L29" s="96"/>
      <c r="M29" s="96"/>
    </row>
    <row r="30" spans="2:13" x14ac:dyDescent="0.45">
      <c r="B30" s="65"/>
      <c r="C30" s="96" t="s">
        <v>258</v>
      </c>
      <c r="D30" s="96"/>
      <c r="E30" s="96"/>
      <c r="F30" s="96"/>
      <c r="G30" s="96"/>
      <c r="H30" s="96"/>
      <c r="I30" s="96"/>
      <c r="J30" s="96"/>
      <c r="K30" s="96"/>
      <c r="L30" s="96"/>
      <c r="M30" s="96"/>
    </row>
    <row r="31" spans="2:13" x14ac:dyDescent="0.45">
      <c r="B31" s="65"/>
      <c r="C31" s="96" t="s">
        <v>257</v>
      </c>
      <c r="D31" s="96"/>
      <c r="E31" s="96"/>
      <c r="F31" s="96"/>
      <c r="G31" s="96"/>
      <c r="H31" s="96"/>
      <c r="I31" s="96"/>
      <c r="J31" s="96"/>
      <c r="K31" s="96"/>
      <c r="L31" s="96"/>
      <c r="M31" s="96"/>
    </row>
    <row r="32" spans="2:13" x14ac:dyDescent="0.45">
      <c r="C32" s="61"/>
      <c r="D32" s="60"/>
      <c r="E32" s="60"/>
      <c r="F32" s="60"/>
      <c r="G32" s="60"/>
      <c r="H32" s="60"/>
      <c r="I32" s="60"/>
      <c r="J32" s="60"/>
      <c r="K32" s="60"/>
      <c r="L32" s="60"/>
      <c r="M32" s="60"/>
    </row>
    <row r="33" spans="2:13" ht="18" customHeight="1" x14ac:dyDescent="0.45">
      <c r="B33" s="65"/>
      <c r="C33" s="421" t="s">
        <v>338</v>
      </c>
      <c r="D33" s="421"/>
      <c r="E33" s="421"/>
      <c r="F33" s="421"/>
      <c r="G33" s="69"/>
      <c r="H33" s="69"/>
      <c r="I33" s="69"/>
      <c r="J33" s="69"/>
      <c r="K33" s="69"/>
      <c r="L33" s="69"/>
      <c r="M33" s="69"/>
    </row>
    <row r="34" spans="2:13" ht="71.400000000000006" customHeight="1" x14ac:dyDescent="0.45">
      <c r="C34" s="419" t="s">
        <v>240</v>
      </c>
      <c r="D34" s="419"/>
      <c r="E34" s="419"/>
      <c r="F34" s="419"/>
      <c r="G34" s="419"/>
      <c r="H34" s="419"/>
      <c r="I34" s="419"/>
      <c r="J34" s="419"/>
      <c r="K34" s="419"/>
      <c r="L34" s="419"/>
      <c r="M34" s="419"/>
    </row>
    <row r="35" spans="2:13" x14ac:dyDescent="0.45">
      <c r="C35" s="411" t="s">
        <v>238</v>
      </c>
      <c r="D35" s="412"/>
      <c r="E35" s="412"/>
      <c r="F35" s="412"/>
      <c r="G35" s="412"/>
      <c r="H35" s="412"/>
      <c r="I35" s="412"/>
      <c r="J35" s="412"/>
      <c r="K35" s="412"/>
      <c r="L35" s="412"/>
      <c r="M35" s="413"/>
    </row>
    <row r="36" spans="2:13" ht="53.4" customHeight="1" x14ac:dyDescent="0.45">
      <c r="C36" s="414" t="s">
        <v>372</v>
      </c>
      <c r="D36" s="415"/>
      <c r="E36" s="415"/>
      <c r="F36" s="415"/>
      <c r="G36" s="415"/>
      <c r="H36" s="415"/>
      <c r="I36" s="415"/>
      <c r="J36" s="415"/>
      <c r="K36" s="415"/>
      <c r="L36" s="415"/>
      <c r="M36" s="416"/>
    </row>
    <row r="37" spans="2:13" x14ac:dyDescent="0.45">
      <c r="C37" s="66"/>
      <c r="D37" s="66"/>
      <c r="E37" s="66"/>
      <c r="F37" s="66"/>
      <c r="G37" s="66"/>
      <c r="H37" s="66"/>
      <c r="I37" s="66"/>
      <c r="J37" s="66"/>
      <c r="K37" s="66"/>
      <c r="L37" s="66"/>
      <c r="M37" s="66"/>
    </row>
    <row r="38" spans="2:13" ht="18.600000000000001" thickBot="1" x14ac:dyDescent="0.5">
      <c r="B38" s="71" t="s">
        <v>254</v>
      </c>
      <c r="C38" s="417" t="s">
        <v>243</v>
      </c>
      <c r="D38" s="417"/>
      <c r="E38" s="417"/>
      <c r="F38" s="417"/>
      <c r="G38" s="417"/>
      <c r="H38" s="417"/>
      <c r="I38" s="417"/>
      <c r="J38" s="417"/>
      <c r="K38" s="417"/>
      <c r="L38" s="417"/>
      <c r="M38" s="417"/>
    </row>
    <row r="39" spans="2:13" x14ac:dyDescent="0.45">
      <c r="C39" s="418" t="s">
        <v>244</v>
      </c>
      <c r="D39" s="418"/>
      <c r="E39" s="418"/>
      <c r="F39" s="418"/>
      <c r="G39" s="418"/>
      <c r="H39" s="418"/>
      <c r="I39" s="418"/>
      <c r="J39" s="418"/>
      <c r="K39" s="418"/>
      <c r="L39" s="418"/>
      <c r="M39" s="418"/>
    </row>
    <row r="40" spans="2:13" x14ac:dyDescent="0.45">
      <c r="C40" s="419" t="s">
        <v>245</v>
      </c>
      <c r="D40" s="419"/>
      <c r="E40" s="419"/>
      <c r="F40" s="419"/>
      <c r="G40" s="419"/>
      <c r="H40" s="419"/>
      <c r="I40" s="419"/>
      <c r="J40" s="419"/>
      <c r="K40" s="419"/>
      <c r="L40" s="419"/>
      <c r="M40" s="419"/>
    </row>
    <row r="41" spans="2:13" x14ac:dyDescent="0.45">
      <c r="C41" s="420" t="s">
        <v>246</v>
      </c>
      <c r="D41" s="420"/>
      <c r="E41" s="420"/>
      <c r="F41" s="420"/>
      <c r="G41" s="420"/>
      <c r="H41" s="420"/>
      <c r="I41" s="420"/>
      <c r="J41" s="420"/>
      <c r="K41" s="420"/>
      <c r="L41" s="420"/>
      <c r="M41" s="420"/>
    </row>
    <row r="42" spans="2:13" ht="36" customHeight="1" x14ac:dyDescent="0.45">
      <c r="C42" s="419" t="s">
        <v>247</v>
      </c>
      <c r="D42" s="419"/>
      <c r="E42" s="419"/>
      <c r="F42" s="419"/>
      <c r="G42" s="419"/>
      <c r="H42" s="419"/>
      <c r="I42" s="419"/>
      <c r="J42" s="419"/>
      <c r="K42" s="419"/>
      <c r="L42" s="419"/>
      <c r="M42" s="419"/>
    </row>
    <row r="43" spans="2:13" x14ac:dyDescent="0.45">
      <c r="C43" s="420" t="s">
        <v>248</v>
      </c>
      <c r="D43" s="420"/>
      <c r="E43" s="420"/>
      <c r="F43" s="420"/>
      <c r="G43" s="420"/>
      <c r="H43" s="420"/>
      <c r="I43" s="420"/>
      <c r="J43" s="420"/>
      <c r="K43" s="420"/>
      <c r="L43" s="420"/>
      <c r="M43" s="420"/>
    </row>
    <row r="44" spans="2:13" x14ac:dyDescent="0.45">
      <c r="C44" s="30"/>
      <c r="D44" s="30"/>
      <c r="E44" s="30"/>
      <c r="F44" s="30"/>
      <c r="G44" s="30"/>
      <c r="H44" s="30"/>
      <c r="I44" s="30"/>
      <c r="J44" s="30"/>
      <c r="K44" s="30"/>
      <c r="L44" s="30"/>
      <c r="M44" s="30"/>
    </row>
    <row r="45" spans="2:13" ht="18.600000000000001" thickBot="1" x14ac:dyDescent="0.5">
      <c r="B45" s="71" t="s">
        <v>341</v>
      </c>
      <c r="C45" s="408" t="s">
        <v>250</v>
      </c>
      <c r="D45" s="408"/>
      <c r="E45" s="408"/>
      <c r="F45" s="408"/>
      <c r="G45" s="408"/>
      <c r="H45" s="408"/>
      <c r="I45" s="408"/>
      <c r="J45" s="408"/>
      <c r="K45" s="408"/>
      <c r="L45" s="408"/>
      <c r="M45" s="408"/>
    </row>
    <row r="48" spans="2:13" x14ac:dyDescent="0.45">
      <c r="C48" s="409" t="s">
        <v>231</v>
      </c>
      <c r="D48" s="410"/>
      <c r="F48" s="409" t="s">
        <v>232</v>
      </c>
      <c r="G48" s="410"/>
      <c r="I48" s="409" t="s">
        <v>233</v>
      </c>
      <c r="J48" s="410"/>
    </row>
  </sheetData>
  <sheetProtection algorithmName="SHA-512" hashValue="4FKL0yICL7Yqi+wKCafM/TfTxl0kFIgO+1ENSojqvlDUOpnds7n8Zc3mGvr991wBdW0O+hFVnr3ETa5SD0IEdw==" saltValue="PKe9mau9/sVhKZ1h7JlYeg==" spinCount="100000" sheet="1" objects="1" scenarios="1"/>
  <mergeCells count="42">
    <mergeCell ref="C7:M7"/>
    <mergeCell ref="C8:M8"/>
    <mergeCell ref="C9:M9"/>
    <mergeCell ref="C10:M10"/>
    <mergeCell ref="C11:M11"/>
    <mergeCell ref="C2:D2"/>
    <mergeCell ref="F2:G2"/>
    <mergeCell ref="I2:J2"/>
    <mergeCell ref="C4:M4"/>
    <mergeCell ref="C6:M6"/>
    <mergeCell ref="C13:M13"/>
    <mergeCell ref="C16:D16"/>
    <mergeCell ref="E22:M22"/>
    <mergeCell ref="E20:M20"/>
    <mergeCell ref="C41:M41"/>
    <mergeCell ref="C33:F33"/>
    <mergeCell ref="C14:M14"/>
    <mergeCell ref="E16:M16"/>
    <mergeCell ref="E18:M18"/>
    <mergeCell ref="C34:M34"/>
    <mergeCell ref="C27:M27"/>
    <mergeCell ref="E17:M17"/>
    <mergeCell ref="E21:M21"/>
    <mergeCell ref="C23:M23"/>
    <mergeCell ref="C28:M28"/>
    <mergeCell ref="C30:M30"/>
    <mergeCell ref="C45:M45"/>
    <mergeCell ref="C48:D48"/>
    <mergeCell ref="F48:G48"/>
    <mergeCell ref="I48:J48"/>
    <mergeCell ref="C35:M35"/>
    <mergeCell ref="C36:M36"/>
    <mergeCell ref="C38:M38"/>
    <mergeCell ref="C39:M39"/>
    <mergeCell ref="C40:M40"/>
    <mergeCell ref="C42:M42"/>
    <mergeCell ref="C43:M43"/>
    <mergeCell ref="C24:M24"/>
    <mergeCell ref="C25:M25"/>
    <mergeCell ref="C29:M29"/>
    <mergeCell ref="C31:M31"/>
    <mergeCell ref="C20:D20"/>
  </mergeCells>
  <phoneticPr fontId="1"/>
  <hyperlinks>
    <hyperlink ref="C2:D2" location="基本説明!A1" display="「基本説明」" xr:uid="{D4EF7CC7-B276-401C-9371-53CD7E8B4D5F}"/>
    <hyperlink ref="F2:G2" location="情報入力!A1" display="情報入力" xr:uid="{8E2F9FD2-3AC7-40AE-8B9E-E827F33AA692}"/>
    <hyperlink ref="I2:J2" location="受講申込書!A1" display="受講申込書" xr:uid="{FA5F01AC-8192-47B4-9FF9-DE0EEDD2FC2F}"/>
    <hyperlink ref="C48:D48" location="基本説明!A1" display="「基本説明」" xr:uid="{EA93D60B-0F1A-4C47-90E8-84E81290B1D7}"/>
    <hyperlink ref="F48:G48" location="情報入力!A1" display="情報入力" xr:uid="{E5F763DF-1B6D-4BB8-B620-E9D25FF9DB73}"/>
    <hyperlink ref="I48:J48" location="受講申込書!A1" display="受講申込書" xr:uid="{7E098B2A-F659-4E20-B888-B22B36D1DA7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373-9FBF-498D-9CBA-44EE60FC3EC2}">
  <sheetPr>
    <pageSetUpPr fitToPage="1"/>
  </sheetPr>
  <dimension ref="B3:O34"/>
  <sheetViews>
    <sheetView showGridLines="0" showRowColHeaders="0" zoomScale="115" zoomScaleNormal="115" workbookViewId="0">
      <selection activeCell="B3" sqref="B3:L3"/>
    </sheetView>
  </sheetViews>
  <sheetFormatPr defaultRowHeight="18" x14ac:dyDescent="0.45"/>
  <cols>
    <col min="1" max="1" width="3.69921875" style="74" customWidth="1"/>
    <col min="2" max="2" width="3.19921875" style="74" bestFit="1" customWidth="1"/>
    <col min="3" max="16384" width="8.796875" style="74"/>
  </cols>
  <sheetData>
    <row r="3" spans="2:15" x14ac:dyDescent="0.45">
      <c r="B3" s="441" t="s">
        <v>342</v>
      </c>
      <c r="C3" s="441"/>
      <c r="D3" s="441"/>
      <c r="E3" s="441"/>
      <c r="F3" s="441"/>
      <c r="G3" s="441"/>
      <c r="H3" s="441"/>
      <c r="I3" s="441"/>
      <c r="J3" s="441"/>
      <c r="K3" s="441"/>
      <c r="L3" s="441"/>
      <c r="N3" s="431" t="s">
        <v>273</v>
      </c>
      <c r="O3" s="432"/>
    </row>
    <row r="4" spans="2:15" ht="54.6" customHeight="1" x14ac:dyDescent="0.45">
      <c r="C4" s="184" t="s">
        <v>343</v>
      </c>
      <c r="D4" s="184"/>
      <c r="E4" s="184"/>
      <c r="F4" s="184"/>
      <c r="G4" s="184"/>
      <c r="H4" s="184"/>
      <c r="I4" s="184"/>
      <c r="J4" s="184"/>
      <c r="K4" s="184"/>
      <c r="L4" s="184"/>
    </row>
    <row r="5" spans="2:15" ht="36" customHeight="1" x14ac:dyDescent="0.45">
      <c r="C5" s="184" t="s">
        <v>344</v>
      </c>
      <c r="D5" s="184"/>
      <c r="E5" s="184"/>
      <c r="F5" s="184"/>
      <c r="G5" s="184"/>
      <c r="H5" s="184"/>
      <c r="I5" s="184"/>
      <c r="J5" s="184"/>
      <c r="K5" s="184"/>
      <c r="L5" s="184"/>
    </row>
    <row r="7" spans="2:15" x14ac:dyDescent="0.45">
      <c r="B7" s="441" t="s">
        <v>345</v>
      </c>
      <c r="C7" s="441"/>
      <c r="D7" s="441"/>
      <c r="E7" s="441"/>
      <c r="F7" s="441"/>
      <c r="G7" s="441"/>
      <c r="H7" s="441"/>
      <c r="I7" s="441"/>
      <c r="J7" s="441"/>
      <c r="K7" s="441"/>
      <c r="L7" s="441"/>
    </row>
    <row r="8" spans="2:15" x14ac:dyDescent="0.45">
      <c r="C8" s="430" t="s">
        <v>346</v>
      </c>
      <c r="D8" s="430"/>
      <c r="E8" s="430"/>
      <c r="F8" s="430"/>
      <c r="G8" s="430"/>
      <c r="H8" s="430"/>
      <c r="I8" s="430"/>
      <c r="J8" s="430"/>
      <c r="K8" s="430"/>
      <c r="L8" s="430"/>
    </row>
    <row r="9" spans="2:15" ht="54.6" customHeight="1" x14ac:dyDescent="0.45">
      <c r="C9" s="184" t="s">
        <v>347</v>
      </c>
      <c r="D9" s="184"/>
      <c r="E9" s="184"/>
      <c r="F9" s="184"/>
      <c r="G9" s="184"/>
      <c r="H9" s="184"/>
      <c r="I9" s="184"/>
      <c r="J9" s="184"/>
      <c r="K9" s="184"/>
      <c r="L9" s="184"/>
    </row>
    <row r="10" spans="2:15" x14ac:dyDescent="0.45">
      <c r="C10" s="430" t="s">
        <v>348</v>
      </c>
      <c r="D10" s="430"/>
      <c r="E10" s="430"/>
      <c r="F10" s="430"/>
      <c r="G10" s="430"/>
      <c r="H10" s="430"/>
      <c r="I10" s="430"/>
      <c r="J10" s="430"/>
      <c r="K10" s="430"/>
      <c r="L10" s="430"/>
    </row>
    <row r="11" spans="2:15" ht="93.6" customHeight="1" x14ac:dyDescent="0.45">
      <c r="C11" s="184" t="s">
        <v>349</v>
      </c>
      <c r="D11" s="184"/>
      <c r="E11" s="184"/>
      <c r="F11" s="184"/>
      <c r="G11" s="184"/>
      <c r="H11" s="184"/>
      <c r="I11" s="184"/>
      <c r="J11" s="184"/>
      <c r="K11" s="184"/>
      <c r="L11" s="184"/>
    </row>
    <row r="12" spans="2:15" ht="57.6" customHeight="1" x14ac:dyDescent="0.45">
      <c r="C12" s="184" t="s">
        <v>350</v>
      </c>
      <c r="D12" s="184"/>
      <c r="E12" s="184"/>
      <c r="F12" s="184"/>
      <c r="G12" s="184"/>
      <c r="H12" s="184"/>
      <c r="I12" s="184"/>
      <c r="J12" s="184"/>
      <c r="K12" s="184"/>
      <c r="L12" s="184"/>
    </row>
    <row r="13" spans="2:15" x14ac:dyDescent="0.45">
      <c r="C13" s="430" t="s">
        <v>351</v>
      </c>
      <c r="D13" s="430"/>
      <c r="E13" s="430"/>
      <c r="F13" s="430"/>
      <c r="G13" s="430"/>
      <c r="H13" s="430"/>
      <c r="I13" s="430"/>
      <c r="J13" s="430"/>
      <c r="K13" s="430"/>
      <c r="L13" s="430"/>
    </row>
    <row r="14" spans="2:15" ht="72" customHeight="1" x14ac:dyDescent="0.45">
      <c r="C14" s="184" t="s">
        <v>352</v>
      </c>
      <c r="D14" s="184"/>
      <c r="E14" s="184"/>
      <c r="F14" s="184"/>
      <c r="G14" s="184"/>
      <c r="H14" s="184"/>
      <c r="I14" s="184"/>
      <c r="J14" s="184"/>
      <c r="K14" s="184"/>
      <c r="L14" s="184"/>
    </row>
    <row r="15" spans="2:15" ht="37.799999999999997" customHeight="1" x14ac:dyDescent="0.45">
      <c r="C15" s="184" t="s">
        <v>353</v>
      </c>
      <c r="D15" s="184"/>
      <c r="E15" s="184"/>
      <c r="F15" s="184"/>
      <c r="G15" s="184"/>
      <c r="H15" s="184"/>
      <c r="I15" s="184"/>
      <c r="J15" s="184"/>
      <c r="K15" s="184"/>
      <c r="L15" s="184"/>
    </row>
    <row r="16" spans="2:15" x14ac:dyDescent="0.45">
      <c r="B16" s="442" t="s">
        <v>354</v>
      </c>
      <c r="C16" s="442"/>
      <c r="D16" s="442"/>
      <c r="E16" s="442"/>
      <c r="F16" s="442"/>
      <c r="G16" s="442"/>
      <c r="H16" s="442"/>
      <c r="I16" s="442"/>
      <c r="J16" s="442"/>
      <c r="K16" s="442"/>
      <c r="L16" s="442"/>
    </row>
    <row r="17" spans="2:12" ht="36" customHeight="1" x14ac:dyDescent="0.45">
      <c r="C17" s="184" t="s">
        <v>355</v>
      </c>
      <c r="D17" s="184"/>
      <c r="E17" s="184"/>
      <c r="F17" s="184"/>
      <c r="G17" s="184"/>
      <c r="H17" s="184"/>
      <c r="I17" s="184"/>
      <c r="J17" s="184"/>
      <c r="K17" s="184"/>
      <c r="L17" s="184"/>
    </row>
    <row r="18" spans="2:12" x14ac:dyDescent="0.45">
      <c r="C18" s="87"/>
      <c r="D18" s="87"/>
      <c r="E18" s="87"/>
      <c r="F18" s="87"/>
      <c r="G18" s="87"/>
      <c r="H18" s="87"/>
      <c r="I18" s="87"/>
      <c r="J18" s="87"/>
      <c r="K18" s="87"/>
      <c r="L18" s="87"/>
    </row>
    <row r="19" spans="2:12" x14ac:dyDescent="0.45">
      <c r="B19" s="435" t="s">
        <v>356</v>
      </c>
      <c r="C19" s="435"/>
      <c r="D19" s="435"/>
      <c r="E19" s="435"/>
      <c r="F19" s="435"/>
      <c r="G19" s="435"/>
      <c r="H19" s="435"/>
      <c r="I19" s="435"/>
      <c r="J19" s="435"/>
      <c r="K19" s="435"/>
      <c r="L19" s="435"/>
    </row>
    <row r="20" spans="2:12" ht="55.2" customHeight="1" x14ac:dyDescent="0.45">
      <c r="C20" s="434" t="s">
        <v>357</v>
      </c>
      <c r="D20" s="434"/>
      <c r="E20" s="434"/>
      <c r="F20" s="434"/>
      <c r="G20" s="434"/>
      <c r="H20" s="434"/>
      <c r="I20" s="434"/>
      <c r="J20" s="434"/>
      <c r="K20" s="434"/>
      <c r="L20" s="434"/>
    </row>
    <row r="21" spans="2:12" x14ac:dyDescent="0.45">
      <c r="C21" s="89"/>
      <c r="D21" s="89"/>
      <c r="E21" s="89"/>
      <c r="F21" s="89"/>
      <c r="G21" s="89"/>
      <c r="H21" s="89"/>
      <c r="I21" s="89"/>
      <c r="J21" s="89"/>
      <c r="K21" s="89"/>
      <c r="L21" s="89"/>
    </row>
    <row r="22" spans="2:12" x14ac:dyDescent="0.45">
      <c r="C22" s="433" t="s">
        <v>358</v>
      </c>
      <c r="D22" s="433"/>
      <c r="E22" s="433"/>
      <c r="F22" s="433"/>
      <c r="G22" s="433"/>
      <c r="H22" s="433"/>
      <c r="I22" s="433"/>
      <c r="J22" s="433"/>
      <c r="K22" s="433"/>
      <c r="L22" s="433"/>
    </row>
    <row r="23" spans="2:12" ht="36" customHeight="1" x14ac:dyDescent="0.45">
      <c r="C23" s="184" t="s">
        <v>359</v>
      </c>
      <c r="D23" s="184"/>
      <c r="E23" s="184"/>
      <c r="F23" s="184"/>
      <c r="G23" s="184"/>
      <c r="H23" s="184"/>
      <c r="I23" s="184"/>
      <c r="J23" s="184"/>
      <c r="K23" s="184"/>
      <c r="L23" s="184"/>
    </row>
    <row r="24" spans="2:12" x14ac:dyDescent="0.45">
      <c r="C24" s="87"/>
      <c r="D24" s="87"/>
      <c r="E24" s="87"/>
      <c r="F24" s="87"/>
      <c r="G24" s="87"/>
      <c r="H24" s="87"/>
      <c r="I24" s="87"/>
      <c r="J24" s="87"/>
      <c r="K24" s="87"/>
      <c r="L24" s="87"/>
    </row>
    <row r="25" spans="2:12" x14ac:dyDescent="0.45">
      <c r="B25" s="435" t="s">
        <v>360</v>
      </c>
      <c r="C25" s="435"/>
      <c r="D25" s="435"/>
      <c r="E25" s="435"/>
      <c r="F25" s="435"/>
      <c r="G25" s="435"/>
      <c r="H25" s="435"/>
      <c r="I25" s="435"/>
      <c r="J25" s="435"/>
      <c r="K25" s="435"/>
      <c r="L25" s="435"/>
    </row>
    <row r="26" spans="2:12" ht="51.6" customHeight="1" x14ac:dyDescent="0.45">
      <c r="B26" s="90"/>
      <c r="C26" s="184" t="s">
        <v>361</v>
      </c>
      <c r="D26" s="184"/>
      <c r="E26" s="184"/>
      <c r="F26" s="184"/>
      <c r="G26" s="184"/>
      <c r="H26" s="184"/>
      <c r="I26" s="184"/>
      <c r="J26" s="184"/>
      <c r="K26" s="184"/>
      <c r="L26" s="184"/>
    </row>
    <row r="27" spans="2:12" x14ac:dyDescent="0.45">
      <c r="B27" s="90"/>
      <c r="C27" s="87"/>
      <c r="D27" s="87"/>
      <c r="E27" s="87"/>
      <c r="F27" s="87"/>
      <c r="G27" s="87"/>
      <c r="H27" s="87"/>
      <c r="I27" s="87"/>
      <c r="J27" s="87"/>
      <c r="K27" s="87"/>
      <c r="L27" s="87"/>
    </row>
    <row r="28" spans="2:12" x14ac:dyDescent="0.45">
      <c r="B28" s="90"/>
      <c r="C28" s="430" t="s">
        <v>358</v>
      </c>
      <c r="D28" s="430"/>
      <c r="E28" s="430"/>
      <c r="F28" s="430"/>
      <c r="G28" s="430"/>
      <c r="H28" s="430"/>
      <c r="I28" s="430"/>
      <c r="J28" s="430"/>
      <c r="K28" s="430"/>
      <c r="L28" s="430"/>
    </row>
    <row r="29" spans="2:12" ht="35.4" customHeight="1" x14ac:dyDescent="0.45">
      <c r="B29" s="90"/>
      <c r="C29" s="184" t="s">
        <v>373</v>
      </c>
      <c r="D29" s="184"/>
      <c r="E29" s="184"/>
      <c r="F29" s="184"/>
      <c r="G29" s="184"/>
      <c r="H29" s="184"/>
      <c r="I29" s="184"/>
      <c r="J29" s="184"/>
      <c r="K29" s="184"/>
      <c r="L29" s="184"/>
    </row>
    <row r="30" spans="2:12" ht="71.400000000000006" customHeight="1" x14ac:dyDescent="0.45">
      <c r="B30" s="90"/>
      <c r="C30" s="184" t="s">
        <v>362</v>
      </c>
      <c r="D30" s="184"/>
      <c r="E30" s="184"/>
      <c r="F30" s="184"/>
      <c r="G30" s="184"/>
      <c r="H30" s="184"/>
      <c r="I30" s="184"/>
      <c r="J30" s="184"/>
      <c r="K30" s="184"/>
      <c r="L30" s="184"/>
    </row>
    <row r="32" spans="2:12" ht="34.799999999999997" customHeight="1" x14ac:dyDescent="0.45">
      <c r="B32" s="436" t="s">
        <v>272</v>
      </c>
      <c r="C32" s="437"/>
      <c r="D32" s="437"/>
      <c r="E32" s="437"/>
      <c r="F32" s="437"/>
      <c r="G32" s="437"/>
      <c r="H32" s="437"/>
      <c r="I32" s="437"/>
      <c r="J32" s="437"/>
      <c r="K32" s="437"/>
      <c r="L32" s="432"/>
    </row>
    <row r="33" spans="2:15" x14ac:dyDescent="0.45">
      <c r="N33" s="431" t="s">
        <v>273</v>
      </c>
      <c r="O33" s="432"/>
    </row>
    <row r="34" spans="2:15" ht="36" customHeight="1" x14ac:dyDescent="0.45">
      <c r="B34" s="438" t="s">
        <v>363</v>
      </c>
      <c r="C34" s="439"/>
      <c r="D34" s="439"/>
      <c r="E34" s="439"/>
      <c r="F34" s="439"/>
      <c r="G34" s="439"/>
      <c r="H34" s="439"/>
      <c r="I34" s="439"/>
      <c r="J34" s="439"/>
      <c r="K34" s="439"/>
      <c r="L34" s="440"/>
    </row>
  </sheetData>
  <sheetProtection algorithmName="SHA-512" hashValue="BlBcr26Sq9H0g5CZbKkO5FDpWLaWPMmZC3DvAUiuuXtEpsBnoVtqlavhDdSGFA80tIS+cZRp/HHQDzAgbeFL7A==" saltValue="Y4L4WtS9MrUJ0pDr/w0kfQ==" spinCount="100000" sheet="1" objects="1" scenarios="1"/>
  <mergeCells count="27">
    <mergeCell ref="N3:O3"/>
    <mergeCell ref="C4:L4"/>
    <mergeCell ref="B7:L7"/>
    <mergeCell ref="C17:L17"/>
    <mergeCell ref="C12:L12"/>
    <mergeCell ref="B16:L16"/>
    <mergeCell ref="B34:L34"/>
    <mergeCell ref="B3:L3"/>
    <mergeCell ref="C8:L8"/>
    <mergeCell ref="C11:L11"/>
    <mergeCell ref="C5:L5"/>
    <mergeCell ref="C9:L9"/>
    <mergeCell ref="C22:L22"/>
    <mergeCell ref="C20:L20"/>
    <mergeCell ref="B25:L25"/>
    <mergeCell ref="C10:L10"/>
    <mergeCell ref="C13:L13"/>
    <mergeCell ref="C14:L14"/>
    <mergeCell ref="C15:L15"/>
    <mergeCell ref="B19:L19"/>
    <mergeCell ref="C23:L23"/>
    <mergeCell ref="C30:L30"/>
    <mergeCell ref="C26:L26"/>
    <mergeCell ref="C28:L28"/>
    <mergeCell ref="C29:L29"/>
    <mergeCell ref="N33:O33"/>
    <mergeCell ref="B32:L32"/>
  </mergeCells>
  <phoneticPr fontId="1"/>
  <hyperlinks>
    <hyperlink ref="B32:L32" r:id="rId1" display="https://www.mhlw.go.jp/stf/seisakunitsuite/bunya/0000081490.html" xr:uid="{D8AB726A-960F-4E7F-899E-205DA156A91D}"/>
    <hyperlink ref="N3:O3" location="情報入力!A1" display="「情報入力」へ" xr:uid="{7FD66B53-38FF-4A30-BE54-888E0F67A019}"/>
    <hyperlink ref="N33:O33" location="情報入力!A1" display="「情報入力」へ" xr:uid="{C379DE43-D3AD-4D17-A585-10415AEC7F4B}"/>
    <hyperlink ref="B34:L34" r:id="rId2" display="https://www.jaish.gr.jp/horei/hor1-2/hor1-2-1-m-7.html" xr:uid="{E2A04243-5AF4-4F42-9E9A-27870EF30A01}"/>
  </hyperlinks>
  <pageMargins left="0.70866141732283472" right="0.70866141732283472" top="0.74803149606299213" bottom="0.74803149606299213" header="0.31496062992125984" footer="0.31496062992125984"/>
  <pageSetup paperSize="9" scale="8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8A610-8358-4277-BFD3-759F91CDC576}">
  <dimension ref="B1:K44"/>
  <sheetViews>
    <sheetView workbookViewId="0">
      <selection activeCell="F15" sqref="F15"/>
    </sheetView>
  </sheetViews>
  <sheetFormatPr defaultRowHeight="18" x14ac:dyDescent="0.45"/>
  <cols>
    <col min="2" max="2" width="14.09765625" bestFit="1" customWidth="1"/>
    <col min="4" max="4" width="15.5" customWidth="1"/>
    <col min="6" max="6" width="18.5" bestFit="1" customWidth="1"/>
    <col min="8" max="8" width="14.09765625" bestFit="1" customWidth="1"/>
    <col min="11" max="11" width="30.19921875" bestFit="1" customWidth="1"/>
  </cols>
  <sheetData>
    <row r="1" spans="2:11" x14ac:dyDescent="0.45">
      <c r="B1" t="s">
        <v>9</v>
      </c>
      <c r="C1" s="76" t="s">
        <v>275</v>
      </c>
      <c r="D1" s="76" t="s">
        <v>276</v>
      </c>
      <c r="E1" s="76" t="s">
        <v>277</v>
      </c>
      <c r="F1" t="s">
        <v>278</v>
      </c>
      <c r="G1" t="s">
        <v>279</v>
      </c>
      <c r="H1" t="s">
        <v>121</v>
      </c>
      <c r="I1" t="s">
        <v>280</v>
      </c>
    </row>
    <row r="2" spans="2:11" x14ac:dyDescent="0.45">
      <c r="B2" s="78">
        <f>情報入力!D24</f>
        <v>0</v>
      </c>
      <c r="C2">
        <v>18</v>
      </c>
      <c r="D2">
        <v>0</v>
      </c>
      <c r="E2">
        <v>0</v>
      </c>
      <c r="F2" s="77">
        <f>DATE(YEAR(B2)+C2,MONTH(B2),DAY(B2))</f>
        <v>6575</v>
      </c>
      <c r="G2">
        <f>YEAR(F2)</f>
        <v>1917</v>
      </c>
      <c r="H2">
        <f>MONTH(F2)</f>
        <v>12</v>
      </c>
      <c r="I2">
        <f>DAY(F2)</f>
        <v>31</v>
      </c>
      <c r="K2" s="79" t="s">
        <v>281</v>
      </c>
    </row>
    <row r="3" spans="2:11" x14ac:dyDescent="0.45">
      <c r="B3" s="78"/>
      <c r="F3" s="77"/>
    </row>
    <row r="4" spans="2:11" x14ac:dyDescent="0.45">
      <c r="B4" s="78"/>
      <c r="F4" s="77">
        <f>DATE(YEAR($B$2)+18,MONTH($B$2),DAY($B$2))</f>
        <v>6575</v>
      </c>
      <c r="G4" t="s">
        <v>298</v>
      </c>
      <c r="H4" s="77">
        <f>情報入力!E60</f>
        <v>0</v>
      </c>
      <c r="I4" t="s">
        <v>299</v>
      </c>
      <c r="J4">
        <f>F4-H4</f>
        <v>6575</v>
      </c>
      <c r="K4" s="79" t="s">
        <v>300</v>
      </c>
    </row>
    <row r="5" spans="2:11" x14ac:dyDescent="0.45">
      <c r="B5" s="78"/>
      <c r="F5" s="77">
        <f t="shared" ref="F5:F9" si="0">DATE(YEAR($B$2)+18,MONTH($B$2),DAY($B$2))</f>
        <v>6575</v>
      </c>
      <c r="G5" t="s">
        <v>298</v>
      </c>
      <c r="H5" s="77">
        <f>情報入力!E61</f>
        <v>0</v>
      </c>
      <c r="I5" t="s">
        <v>299</v>
      </c>
      <c r="J5">
        <f t="shared" ref="J5:J9" si="1">F5-H5</f>
        <v>6575</v>
      </c>
      <c r="K5" s="79" t="s">
        <v>301</v>
      </c>
    </row>
    <row r="6" spans="2:11" x14ac:dyDescent="0.45">
      <c r="B6" s="78"/>
      <c r="F6" s="77">
        <f t="shared" si="0"/>
        <v>6575</v>
      </c>
      <c r="G6" t="s">
        <v>298</v>
      </c>
      <c r="H6" s="77">
        <f>情報入力!E70</f>
        <v>0</v>
      </c>
      <c r="I6" t="s">
        <v>299</v>
      </c>
      <c r="J6">
        <f t="shared" si="1"/>
        <v>6575</v>
      </c>
      <c r="K6" s="79" t="s">
        <v>302</v>
      </c>
    </row>
    <row r="7" spans="2:11" x14ac:dyDescent="0.45">
      <c r="B7" s="78"/>
      <c r="F7" s="77">
        <f t="shared" si="0"/>
        <v>6575</v>
      </c>
      <c r="G7" t="s">
        <v>298</v>
      </c>
      <c r="H7" s="77">
        <f>情報入力!E71</f>
        <v>0</v>
      </c>
      <c r="I7" t="s">
        <v>299</v>
      </c>
      <c r="J7">
        <f t="shared" si="1"/>
        <v>6575</v>
      </c>
      <c r="K7" s="79" t="s">
        <v>303</v>
      </c>
    </row>
    <row r="8" spans="2:11" x14ac:dyDescent="0.45">
      <c r="B8" s="78"/>
      <c r="F8" s="77">
        <f t="shared" si="0"/>
        <v>6575</v>
      </c>
      <c r="G8" t="s">
        <v>298</v>
      </c>
      <c r="H8" s="77">
        <f>情報入力!E84</f>
        <v>0</v>
      </c>
      <c r="I8" t="s">
        <v>299</v>
      </c>
      <c r="J8">
        <f t="shared" si="1"/>
        <v>6575</v>
      </c>
      <c r="K8" s="79" t="s">
        <v>304</v>
      </c>
    </row>
    <row r="9" spans="2:11" x14ac:dyDescent="0.45">
      <c r="B9" s="78"/>
      <c r="F9" s="77">
        <f t="shared" si="0"/>
        <v>6575</v>
      </c>
      <c r="G9" t="s">
        <v>298</v>
      </c>
      <c r="H9" s="77">
        <f>情報入力!E85</f>
        <v>0</v>
      </c>
      <c r="I9" t="s">
        <v>299</v>
      </c>
      <c r="J9">
        <f t="shared" si="1"/>
        <v>6575</v>
      </c>
      <c r="K9" s="79" t="s">
        <v>305</v>
      </c>
    </row>
    <row r="10" spans="2:11" x14ac:dyDescent="0.45">
      <c r="B10" s="77"/>
    </row>
    <row r="11" spans="2:11" x14ac:dyDescent="0.45">
      <c r="B11" t="s">
        <v>282</v>
      </c>
      <c r="D11" t="s">
        <v>283</v>
      </c>
    </row>
    <row r="12" spans="2:11" x14ac:dyDescent="0.45">
      <c r="B12" s="80">
        <f>情報入力!E50</f>
        <v>0</v>
      </c>
      <c r="C12" s="1" t="s">
        <v>284</v>
      </c>
      <c r="D12" s="77">
        <f>情報入力!E84</f>
        <v>0</v>
      </c>
      <c r="E12" t="s">
        <v>285</v>
      </c>
      <c r="F12">
        <f>B12-D12</f>
        <v>0</v>
      </c>
      <c r="K12" s="79" t="s">
        <v>286</v>
      </c>
    </row>
    <row r="13" spans="2:11" x14ac:dyDescent="0.45">
      <c r="C13" s="1"/>
    </row>
    <row r="14" spans="2:11" x14ac:dyDescent="0.45">
      <c r="B14" t="s">
        <v>288</v>
      </c>
      <c r="C14" s="1"/>
      <c r="D14" t="s">
        <v>290</v>
      </c>
    </row>
    <row r="15" spans="2:11" x14ac:dyDescent="0.45">
      <c r="B15" s="77">
        <f>情報入力!E60</f>
        <v>0</v>
      </c>
      <c r="C15" s="1" t="s">
        <v>284</v>
      </c>
      <c r="D15" s="81">
        <v>42186</v>
      </c>
      <c r="E15" t="s">
        <v>291</v>
      </c>
      <c r="F15">
        <f>B15-D15</f>
        <v>-42186</v>
      </c>
      <c r="K15" s="79" t="s">
        <v>296</v>
      </c>
    </row>
    <row r="16" spans="2:11" x14ac:dyDescent="0.45">
      <c r="C16" s="1"/>
      <c r="D16" s="82"/>
    </row>
    <row r="17" spans="2:11" x14ac:dyDescent="0.45">
      <c r="B17" t="s">
        <v>287</v>
      </c>
      <c r="C17" s="1"/>
      <c r="D17" s="82"/>
    </row>
    <row r="18" spans="2:11" x14ac:dyDescent="0.45">
      <c r="B18" s="77">
        <f>情報入力!E61</f>
        <v>0</v>
      </c>
      <c r="C18" s="1" t="s">
        <v>289</v>
      </c>
      <c r="D18" s="81">
        <v>42186</v>
      </c>
      <c r="E18" t="s">
        <v>291</v>
      </c>
      <c r="F18">
        <f>B18-D18</f>
        <v>-42186</v>
      </c>
      <c r="K18" s="79" t="s">
        <v>297</v>
      </c>
    </row>
    <row r="19" spans="2:11" x14ac:dyDescent="0.45">
      <c r="C19" s="1"/>
    </row>
    <row r="20" spans="2:11" x14ac:dyDescent="0.45">
      <c r="B20" t="s">
        <v>292</v>
      </c>
      <c r="C20" s="1"/>
      <c r="D20" t="s">
        <v>290</v>
      </c>
    </row>
    <row r="21" spans="2:11" x14ac:dyDescent="0.45">
      <c r="B21" s="77">
        <f>情報入力!E70</f>
        <v>0</v>
      </c>
      <c r="C21" s="1" t="s">
        <v>289</v>
      </c>
      <c r="D21" s="81">
        <v>42917</v>
      </c>
      <c r="E21" t="s">
        <v>291</v>
      </c>
      <c r="F21">
        <f>B21-D21</f>
        <v>-42917</v>
      </c>
      <c r="K21" s="79" t="s">
        <v>296</v>
      </c>
    </row>
    <row r="22" spans="2:11" x14ac:dyDescent="0.45">
      <c r="C22" s="1"/>
      <c r="D22" s="82"/>
    </row>
    <row r="23" spans="2:11" x14ac:dyDescent="0.45">
      <c r="B23" t="s">
        <v>293</v>
      </c>
      <c r="C23" s="1"/>
      <c r="D23" s="82"/>
    </row>
    <row r="24" spans="2:11" x14ac:dyDescent="0.45">
      <c r="B24" s="77">
        <f>情報入力!E71</f>
        <v>0</v>
      </c>
      <c r="C24" s="1" t="s">
        <v>289</v>
      </c>
      <c r="D24" s="81">
        <v>42917</v>
      </c>
      <c r="E24" t="s">
        <v>291</v>
      </c>
      <c r="F24">
        <f>B24-D24</f>
        <v>-42917</v>
      </c>
      <c r="K24" s="79" t="s">
        <v>297</v>
      </c>
    </row>
    <row r="25" spans="2:11" x14ac:dyDescent="0.45">
      <c r="C25" s="1"/>
    </row>
    <row r="26" spans="2:11" x14ac:dyDescent="0.45">
      <c r="B26" t="s">
        <v>294</v>
      </c>
      <c r="C26" s="1"/>
      <c r="D26" t="s">
        <v>290</v>
      </c>
    </row>
    <row r="27" spans="2:11" x14ac:dyDescent="0.45">
      <c r="B27" s="77">
        <f>情報入力!E84</f>
        <v>0</v>
      </c>
      <c r="C27" s="1" t="s">
        <v>289</v>
      </c>
      <c r="D27" s="81">
        <v>42917</v>
      </c>
      <c r="E27" t="s">
        <v>291</v>
      </c>
      <c r="F27">
        <f>B27-D27</f>
        <v>-42917</v>
      </c>
      <c r="K27" s="79" t="s">
        <v>296</v>
      </c>
    </row>
    <row r="28" spans="2:11" x14ac:dyDescent="0.45">
      <c r="C28" s="1"/>
      <c r="D28" s="82"/>
    </row>
    <row r="29" spans="2:11" x14ac:dyDescent="0.45">
      <c r="B29" t="s">
        <v>295</v>
      </c>
      <c r="C29" s="1"/>
      <c r="D29" s="82"/>
    </row>
    <row r="30" spans="2:11" x14ac:dyDescent="0.45">
      <c r="B30" s="77">
        <f>情報入力!E85</f>
        <v>0</v>
      </c>
      <c r="C30" s="1" t="s">
        <v>289</v>
      </c>
      <c r="D30" s="81">
        <v>42917</v>
      </c>
      <c r="E30" t="s">
        <v>291</v>
      </c>
      <c r="F30">
        <f>B30-D30</f>
        <v>-42917</v>
      </c>
      <c r="K30" s="79" t="s">
        <v>297</v>
      </c>
    </row>
    <row r="32" spans="2:11" x14ac:dyDescent="0.45">
      <c r="D32" t="s">
        <v>9</v>
      </c>
      <c r="F32" t="s">
        <v>321</v>
      </c>
    </row>
    <row r="33" spans="2:11" x14ac:dyDescent="0.45">
      <c r="D33">
        <f>情報入力!D24</f>
        <v>0</v>
      </c>
      <c r="E33" t="s">
        <v>319</v>
      </c>
      <c r="F33">
        <f>DATEDIF(D33,情報入力!E8,"Y")</f>
        <v>0</v>
      </c>
      <c r="K33" s="79" t="s">
        <v>330</v>
      </c>
    </row>
    <row r="35" spans="2:11" x14ac:dyDescent="0.45">
      <c r="B35" t="s">
        <v>322</v>
      </c>
      <c r="D35" t="s">
        <v>323</v>
      </c>
      <c r="E35" t="s">
        <v>326</v>
      </c>
    </row>
    <row r="36" spans="2:11" x14ac:dyDescent="0.45">
      <c r="B36" s="86">
        <f>情報入力!E60</f>
        <v>0</v>
      </c>
      <c r="D36" s="86">
        <f>情報入力!E61</f>
        <v>0</v>
      </c>
      <c r="E36">
        <v>1</v>
      </c>
      <c r="F36" s="86">
        <f>D36+E36</f>
        <v>1</v>
      </c>
      <c r="H36">
        <f>DATEDIF(B36,F36,"Y")</f>
        <v>0</v>
      </c>
      <c r="J36">
        <f>DATEDIF(B36,F36,"YM")</f>
        <v>0</v>
      </c>
      <c r="K36" s="79" t="s">
        <v>327</v>
      </c>
    </row>
    <row r="38" spans="2:11" x14ac:dyDescent="0.45">
      <c r="B38" t="s">
        <v>324</v>
      </c>
      <c r="D38" t="s">
        <v>325</v>
      </c>
      <c r="E38" t="s">
        <v>326</v>
      </c>
    </row>
    <row r="39" spans="2:11" x14ac:dyDescent="0.45">
      <c r="B39" s="86">
        <f>情報入力!E70</f>
        <v>0</v>
      </c>
      <c r="C39" s="86"/>
      <c r="D39" s="86">
        <f>情報入力!E71</f>
        <v>0</v>
      </c>
      <c r="E39">
        <v>1</v>
      </c>
      <c r="F39" s="86">
        <f>D39+E39</f>
        <v>1</v>
      </c>
      <c r="H39">
        <f>DATEDIF(B39,F39,"Y")</f>
        <v>0</v>
      </c>
      <c r="J39">
        <f>DATEDIF(B39,F39,"YM")</f>
        <v>0</v>
      </c>
      <c r="K39" s="79" t="s">
        <v>327</v>
      </c>
    </row>
    <row r="41" spans="2:11" x14ac:dyDescent="0.45">
      <c r="B41" t="s">
        <v>328</v>
      </c>
      <c r="D41" t="s">
        <v>329</v>
      </c>
      <c r="E41" t="s">
        <v>326</v>
      </c>
    </row>
    <row r="42" spans="2:11" x14ac:dyDescent="0.45">
      <c r="B42" s="86">
        <f>情報入力!E84</f>
        <v>0</v>
      </c>
      <c r="C42" s="86"/>
      <c r="D42" s="86">
        <f>情報入力!E85</f>
        <v>0</v>
      </c>
      <c r="E42" t="str">
        <f>E44</f>
        <v>0</v>
      </c>
      <c r="F42" s="86">
        <f>D42+E42</f>
        <v>0</v>
      </c>
      <c r="H42">
        <f>DATEDIF(B42,F42,"Y")</f>
        <v>0</v>
      </c>
      <c r="J42">
        <f>DATEDIF(B42,F42,"YM")</f>
        <v>0</v>
      </c>
      <c r="K42" s="79" t="s">
        <v>327</v>
      </c>
    </row>
    <row r="43" spans="2:11" x14ac:dyDescent="0.45">
      <c r="B43" s="86" t="s">
        <v>364</v>
      </c>
      <c r="D43" s="86" t="s">
        <v>196</v>
      </c>
    </row>
    <row r="44" spans="2:11" x14ac:dyDescent="0.45">
      <c r="B44" s="86">
        <f>情報入力!E85</f>
        <v>0</v>
      </c>
      <c r="C44" t="s">
        <v>365</v>
      </c>
      <c r="D44" s="86">
        <f>情報入力!E8</f>
        <v>0</v>
      </c>
      <c r="E44" t="str">
        <f>IF(B44&lt;D44,"1","0")</f>
        <v>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2:N33"/>
  <sheetViews>
    <sheetView topLeftCell="E1" workbookViewId="0">
      <selection activeCell="H23" sqref="H23"/>
    </sheetView>
  </sheetViews>
  <sheetFormatPr defaultRowHeight="18" x14ac:dyDescent="0.45"/>
  <cols>
    <col min="8" max="8" width="35.8984375" bestFit="1" customWidth="1"/>
    <col min="13" max="13" width="11.19921875" customWidth="1"/>
  </cols>
  <sheetData>
    <row r="2" spans="2:14" x14ac:dyDescent="0.45">
      <c r="B2" s="9" t="s">
        <v>121</v>
      </c>
      <c r="C2" s="9" t="s">
        <v>120</v>
      </c>
      <c r="E2" s="9" t="s">
        <v>115</v>
      </c>
      <c r="H2" s="9" t="s">
        <v>110</v>
      </c>
      <c r="I2" t="s">
        <v>110</v>
      </c>
      <c r="K2" s="9" t="s">
        <v>110</v>
      </c>
      <c r="M2" s="9" t="s">
        <v>178</v>
      </c>
    </row>
    <row r="3" spans="2:14" x14ac:dyDescent="0.45">
      <c r="B3" s="10" t="s">
        <v>63</v>
      </c>
      <c r="C3" s="10" t="s">
        <v>75</v>
      </c>
      <c r="E3" s="10" t="s">
        <v>116</v>
      </c>
      <c r="H3" s="10" t="s">
        <v>270</v>
      </c>
      <c r="I3" t="s">
        <v>128</v>
      </c>
      <c r="K3" s="10" t="s">
        <v>148</v>
      </c>
      <c r="M3" s="10" t="s">
        <v>161</v>
      </c>
    </row>
    <row r="4" spans="2:14" x14ac:dyDescent="0.45">
      <c r="B4" s="10" t="s">
        <v>64</v>
      </c>
      <c r="C4" s="10" t="s">
        <v>76</v>
      </c>
      <c r="E4" s="11" t="s">
        <v>117</v>
      </c>
      <c r="H4" s="11" t="s">
        <v>271</v>
      </c>
      <c r="I4" t="s">
        <v>129</v>
      </c>
      <c r="K4" s="11" t="s">
        <v>149</v>
      </c>
      <c r="M4" s="10" t="s">
        <v>162</v>
      </c>
    </row>
    <row r="5" spans="2:14" x14ac:dyDescent="0.45">
      <c r="B5" s="10" t="s">
        <v>65</v>
      </c>
      <c r="C5" s="10" t="s">
        <v>77</v>
      </c>
      <c r="M5" s="11" t="s">
        <v>163</v>
      </c>
    </row>
    <row r="6" spans="2:14" x14ac:dyDescent="0.45">
      <c r="B6" s="10" t="s">
        <v>66</v>
      </c>
      <c r="C6" s="10" t="s">
        <v>78</v>
      </c>
    </row>
    <row r="7" spans="2:14" x14ac:dyDescent="0.45">
      <c r="B7" s="10" t="s">
        <v>67</v>
      </c>
      <c r="C7" s="10" t="s">
        <v>79</v>
      </c>
      <c r="M7" s="13" t="s">
        <v>178</v>
      </c>
      <c r="N7" s="14" t="s">
        <v>110</v>
      </c>
    </row>
    <row r="8" spans="2:14" x14ac:dyDescent="0.45">
      <c r="B8" s="10" t="s">
        <v>68</v>
      </c>
      <c r="C8" s="10" t="s">
        <v>80</v>
      </c>
      <c r="M8" s="15" t="s">
        <v>161</v>
      </c>
      <c r="N8" s="16" t="str">
        <f>IF(情報入力!D18=0,"",情報入力!D18)</f>
        <v/>
      </c>
    </row>
    <row r="9" spans="2:14" x14ac:dyDescent="0.45">
      <c r="B9" s="10" t="s">
        <v>69</v>
      </c>
      <c r="C9" s="10" t="s">
        <v>81</v>
      </c>
      <c r="M9" s="15" t="s">
        <v>162</v>
      </c>
      <c r="N9" s="16" t="str">
        <f>IF(情報入力!D116=0,"",情報入力!D116)</f>
        <v/>
      </c>
    </row>
    <row r="10" spans="2:14" x14ac:dyDescent="0.45">
      <c r="B10" s="10" t="s">
        <v>70</v>
      </c>
      <c r="C10" s="10" t="s">
        <v>82</v>
      </c>
      <c r="M10" s="17" t="s">
        <v>163</v>
      </c>
      <c r="N10" s="18" t="s">
        <v>179</v>
      </c>
    </row>
    <row r="11" spans="2:14" x14ac:dyDescent="0.45">
      <c r="B11" s="10" t="s">
        <v>71</v>
      </c>
      <c r="C11" s="10" t="s">
        <v>83</v>
      </c>
    </row>
    <row r="12" spans="2:14" x14ac:dyDescent="0.45">
      <c r="B12" s="10" t="s">
        <v>72</v>
      </c>
      <c r="C12" s="10" t="s">
        <v>84</v>
      </c>
    </row>
    <row r="13" spans="2:14" x14ac:dyDescent="0.45">
      <c r="B13" s="10" t="s">
        <v>73</v>
      </c>
      <c r="C13" s="10" t="s">
        <v>85</v>
      </c>
    </row>
    <row r="14" spans="2:14" x14ac:dyDescent="0.45">
      <c r="B14" s="11" t="s">
        <v>74</v>
      </c>
      <c r="C14" s="10" t="s">
        <v>86</v>
      </c>
    </row>
    <row r="15" spans="2:14" x14ac:dyDescent="0.45">
      <c r="C15" s="10" t="s">
        <v>87</v>
      </c>
    </row>
    <row r="16" spans="2:14" x14ac:dyDescent="0.45">
      <c r="C16" s="10" t="s">
        <v>88</v>
      </c>
    </row>
    <row r="17" spans="3:3" x14ac:dyDescent="0.45">
      <c r="C17" s="10" t="s">
        <v>89</v>
      </c>
    </row>
    <row r="18" spans="3:3" x14ac:dyDescent="0.45">
      <c r="C18" s="10" t="s">
        <v>90</v>
      </c>
    </row>
    <row r="19" spans="3:3" x14ac:dyDescent="0.45">
      <c r="C19" s="10" t="s">
        <v>91</v>
      </c>
    </row>
    <row r="20" spans="3:3" x14ac:dyDescent="0.45">
      <c r="C20" s="10" t="s">
        <v>92</v>
      </c>
    </row>
    <row r="21" spans="3:3" x14ac:dyDescent="0.45">
      <c r="C21" s="10" t="s">
        <v>93</v>
      </c>
    </row>
    <row r="22" spans="3:3" x14ac:dyDescent="0.45">
      <c r="C22" s="10" t="s">
        <v>94</v>
      </c>
    </row>
    <row r="23" spans="3:3" x14ac:dyDescent="0.45">
      <c r="C23" s="10" t="s">
        <v>95</v>
      </c>
    </row>
    <row r="24" spans="3:3" x14ac:dyDescent="0.45">
      <c r="C24" s="10" t="s">
        <v>96</v>
      </c>
    </row>
    <row r="25" spans="3:3" x14ac:dyDescent="0.45">
      <c r="C25" s="10" t="s">
        <v>97</v>
      </c>
    </row>
    <row r="26" spans="3:3" x14ac:dyDescent="0.45">
      <c r="C26" s="10" t="s">
        <v>98</v>
      </c>
    </row>
    <row r="27" spans="3:3" x14ac:dyDescent="0.45">
      <c r="C27" s="10" t="s">
        <v>99</v>
      </c>
    </row>
    <row r="28" spans="3:3" x14ac:dyDescent="0.45">
      <c r="C28" s="10" t="s">
        <v>100</v>
      </c>
    </row>
    <row r="29" spans="3:3" x14ac:dyDescent="0.45">
      <c r="C29" s="10" t="s">
        <v>101</v>
      </c>
    </row>
    <row r="30" spans="3:3" x14ac:dyDescent="0.45">
      <c r="C30" s="10" t="s">
        <v>102</v>
      </c>
    </row>
    <row r="31" spans="3:3" x14ac:dyDescent="0.45">
      <c r="C31" s="10" t="s">
        <v>103</v>
      </c>
    </row>
    <row r="32" spans="3:3" x14ac:dyDescent="0.45">
      <c r="C32" s="10" t="s">
        <v>104</v>
      </c>
    </row>
    <row r="33" spans="3:3" x14ac:dyDescent="0.45">
      <c r="C33" s="11" t="s">
        <v>105</v>
      </c>
    </row>
  </sheetData>
  <customSheetViews>
    <customSheetView guid="{93A8C31D-A9BA-4BA2-A8E8-66147D33139D}" state="hidden" topLeftCell="E1">
      <selection activeCell="N11" sqref="N11"/>
      <pageMargins left="0.7" right="0.7" top="0.75" bottom="0.75" header="0.3" footer="0.3"/>
    </customSheetView>
  </customSheetView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H4"/>
  <sheetViews>
    <sheetView workbookViewId="0">
      <selection activeCell="G2" sqref="G2"/>
    </sheetView>
  </sheetViews>
  <sheetFormatPr defaultRowHeight="18" x14ac:dyDescent="0.45"/>
  <sheetData>
    <row r="1" spans="2:8" x14ac:dyDescent="0.45">
      <c r="B1" s="12"/>
      <c r="C1" s="12" t="s">
        <v>18</v>
      </c>
      <c r="D1" s="12"/>
      <c r="F1" s="12"/>
      <c r="G1" s="12" t="s">
        <v>18</v>
      </c>
      <c r="H1" s="12"/>
    </row>
    <row r="2" spans="2:8" x14ac:dyDescent="0.45">
      <c r="B2" s="12" t="s">
        <v>31</v>
      </c>
      <c r="C2" s="12" t="s">
        <v>154</v>
      </c>
      <c r="D2" s="12">
        <v>11990</v>
      </c>
      <c r="F2" s="12" t="s">
        <v>34</v>
      </c>
      <c r="G2" s="12" t="s">
        <v>157</v>
      </c>
      <c r="H2" s="12">
        <v>1430</v>
      </c>
    </row>
    <row r="3" spans="2:8" x14ac:dyDescent="0.45">
      <c r="B3" s="12"/>
      <c r="C3" s="12" t="s">
        <v>155</v>
      </c>
      <c r="D3" s="12">
        <v>7260</v>
      </c>
      <c r="F3" s="12"/>
      <c r="G3" s="12" t="s">
        <v>158</v>
      </c>
      <c r="H3" s="12">
        <v>1870</v>
      </c>
    </row>
    <row r="4" spans="2:8" x14ac:dyDescent="0.45">
      <c r="B4" s="12"/>
      <c r="C4" s="12" t="s">
        <v>156</v>
      </c>
      <c r="D4" s="12">
        <v>6050</v>
      </c>
      <c r="F4" s="12"/>
      <c r="G4" s="12" t="s">
        <v>154</v>
      </c>
      <c r="H4" s="12" t="s">
        <v>154</v>
      </c>
    </row>
  </sheetData>
  <customSheetViews>
    <customSheetView guid="{93A8C31D-A9BA-4BA2-A8E8-66147D33139D}" state="hidden">
      <selection activeCell="F2" sqref="F2"/>
      <pageMargins left="0.7" right="0.7" top="0.75" bottom="0.75" header="0.3" footer="0.3"/>
    </customSheetView>
  </customSheetView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D14C-A40D-4831-B2B4-E9E248B57775}">
  <dimension ref="B1:S66"/>
  <sheetViews>
    <sheetView showGridLines="0" showRowColHeaders="0" view="pageBreakPreview" zoomScale="115" zoomScaleNormal="100" zoomScaleSheetLayoutView="115" workbookViewId="0">
      <selection activeCell="G8" sqref="G8:L8"/>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239" t="s">
        <v>0</v>
      </c>
      <c r="C1" s="239"/>
      <c r="D1" s="239"/>
      <c r="E1" s="239"/>
      <c r="F1" s="239"/>
      <c r="G1" s="239"/>
      <c r="H1" s="239"/>
      <c r="I1" s="239"/>
      <c r="J1" s="239"/>
      <c r="K1" s="239"/>
      <c r="L1" s="239"/>
      <c r="N1" s="364" t="str">
        <f>IF(情報入力!E8=0,"年　　月　　日",情報入力!E8)</f>
        <v>年　　月　　日</v>
      </c>
      <c r="O1" s="365"/>
      <c r="P1" s="365"/>
      <c r="Q1" s="365"/>
      <c r="R1" s="365"/>
      <c r="S1" s="366"/>
    </row>
    <row r="2" spans="2:19" ht="16.05" customHeight="1" x14ac:dyDescent="0.45">
      <c r="B2" s="151" t="s">
        <v>1</v>
      </c>
      <c r="C2" s="151"/>
      <c r="D2" s="151"/>
      <c r="E2" s="151"/>
      <c r="F2" s="151"/>
      <c r="G2" s="151"/>
      <c r="H2" s="151"/>
      <c r="I2" s="151"/>
      <c r="J2" s="151"/>
      <c r="K2" s="151"/>
      <c r="L2" s="151"/>
      <c r="M2" s="1" t="s">
        <v>4</v>
      </c>
      <c r="N2" s="210" t="s">
        <v>2</v>
      </c>
      <c r="O2" s="238"/>
      <c r="P2" s="211"/>
      <c r="Q2" s="211"/>
      <c r="R2" s="211"/>
      <c r="S2" s="238"/>
    </row>
    <row r="3" spans="2:19" ht="16.05" customHeight="1" x14ac:dyDescent="0.45">
      <c r="B3" s="306" t="s">
        <v>59</v>
      </c>
      <c r="C3" s="306"/>
      <c r="D3" s="306"/>
      <c r="E3" s="306"/>
      <c r="F3" s="306"/>
      <c r="G3" s="306"/>
      <c r="H3" s="306"/>
      <c r="I3" s="306"/>
      <c r="J3" s="306"/>
      <c r="K3" s="306"/>
      <c r="L3" s="306"/>
      <c r="M3" s="1" t="s">
        <v>4</v>
      </c>
      <c r="N3" s="210" t="s">
        <v>3</v>
      </c>
      <c r="O3" s="238"/>
      <c r="P3" s="211"/>
      <c r="Q3" s="211"/>
      <c r="R3" s="211"/>
      <c r="S3" s="238"/>
    </row>
    <row r="4" spans="2:19" s="3" customFormat="1" ht="10.95" customHeight="1" x14ac:dyDescent="0.45">
      <c r="B4" s="264" t="s">
        <v>55</v>
      </c>
      <c r="C4" s="264"/>
      <c r="D4" s="264"/>
      <c r="E4" s="264"/>
      <c r="F4" s="264"/>
      <c r="G4" s="264"/>
      <c r="H4" s="264"/>
      <c r="I4" s="264"/>
      <c r="J4" s="264"/>
      <c r="K4" s="264"/>
      <c r="L4" s="264"/>
      <c r="M4" s="264"/>
      <c r="N4" s="264"/>
      <c r="O4" s="264"/>
      <c r="P4" s="264"/>
      <c r="Q4" s="264"/>
      <c r="R4" s="264"/>
      <c r="S4" s="264"/>
    </row>
    <row r="5" spans="2:19" s="3" customFormat="1" ht="10.95" customHeight="1" thickBot="1" x14ac:dyDescent="0.5">
      <c r="B5" s="264" t="s">
        <v>165</v>
      </c>
      <c r="C5" s="264"/>
      <c r="D5" s="264"/>
      <c r="E5" s="264"/>
      <c r="F5" s="264"/>
      <c r="G5" s="264"/>
      <c r="H5" s="264"/>
      <c r="I5" s="264"/>
      <c r="J5" s="264"/>
      <c r="K5" s="264"/>
      <c r="L5" s="264"/>
      <c r="M5" s="264"/>
      <c r="N5" s="264"/>
      <c r="O5" s="264"/>
      <c r="P5" s="264"/>
      <c r="Q5" s="264"/>
      <c r="R5" s="264"/>
      <c r="S5" s="264"/>
    </row>
    <row r="6" spans="2:19" ht="16.05" customHeight="1" thickBot="1" x14ac:dyDescent="0.5">
      <c r="B6" s="249" t="s">
        <v>21</v>
      </c>
      <c r="C6" s="250"/>
      <c r="D6" s="250"/>
      <c r="E6" s="250"/>
      <c r="F6" s="250"/>
      <c r="G6" s="251"/>
      <c r="H6" s="19" t="str">
        <f>情報入力!E10</f>
        <v>月</v>
      </c>
      <c r="I6" s="19" t="str">
        <f>情報入力!F10</f>
        <v>日</v>
      </c>
      <c r="J6" s="252" t="s">
        <v>60</v>
      </c>
      <c r="K6" s="253"/>
      <c r="L6" s="5"/>
      <c r="M6" s="6"/>
      <c r="N6" s="6"/>
      <c r="O6" s="6"/>
      <c r="P6" s="6"/>
      <c r="Q6" s="6"/>
      <c r="R6" s="6"/>
      <c r="S6" s="6"/>
    </row>
    <row r="7" spans="2:19" ht="12" customHeight="1" x14ac:dyDescent="0.45">
      <c r="B7" s="244" t="s">
        <v>17</v>
      </c>
      <c r="C7" s="307" t="s">
        <v>7</v>
      </c>
      <c r="D7" s="308"/>
      <c r="E7" s="308"/>
      <c r="F7" s="309"/>
      <c r="G7" s="265" t="str">
        <f>IF(情報入力!D21=0,"",情報入力!D21)</f>
        <v/>
      </c>
      <c r="H7" s="265"/>
      <c r="I7" s="265"/>
      <c r="J7" s="265"/>
      <c r="K7" s="265"/>
      <c r="L7" s="266"/>
      <c r="M7" s="271" t="s">
        <v>9</v>
      </c>
      <c r="N7" s="271"/>
      <c r="O7" s="273" t="s">
        <v>10</v>
      </c>
      <c r="P7" s="273"/>
      <c r="Q7" s="273"/>
      <c r="R7" s="273"/>
      <c r="S7" s="274"/>
    </row>
    <row r="8" spans="2:19" ht="16.05" customHeight="1" x14ac:dyDescent="0.45">
      <c r="B8" s="244"/>
      <c r="C8" s="310" t="s">
        <v>8</v>
      </c>
      <c r="D8" s="311"/>
      <c r="E8" s="311"/>
      <c r="F8" s="312"/>
      <c r="G8" s="217" t="str">
        <f>IF(情報入力!D18=0,"",情報入力!D18)</f>
        <v/>
      </c>
      <c r="H8" s="217"/>
      <c r="I8" s="217"/>
      <c r="J8" s="217"/>
      <c r="K8" s="217"/>
      <c r="L8" s="217"/>
      <c r="M8" s="272"/>
      <c r="N8" s="272"/>
      <c r="O8" s="322" t="str">
        <f>IF(情報入力!D24,情報入力!D24,"")</f>
        <v/>
      </c>
      <c r="P8" s="323"/>
      <c r="Q8" s="323"/>
      <c r="R8" s="323" t="str">
        <f>IF(情報入力!D24,"(満"&amp;情報入力!K24&amp;"歳）","（満　歳）")</f>
        <v>（満　歳）</v>
      </c>
      <c r="S8" s="324"/>
    </row>
    <row r="9" spans="2:19" ht="16.05" customHeight="1" x14ac:dyDescent="0.45">
      <c r="B9" s="244"/>
      <c r="C9" s="313" t="s">
        <v>11</v>
      </c>
      <c r="D9" s="314"/>
      <c r="E9" s="314"/>
      <c r="F9" s="315"/>
      <c r="G9" s="48" t="s">
        <v>15</v>
      </c>
      <c r="H9" s="215" t="str">
        <f>IF(情報入力!D27=0,"",情報入力!D27)</f>
        <v/>
      </c>
      <c r="I9" s="215"/>
      <c r="J9" s="215"/>
      <c r="K9" s="215"/>
      <c r="L9" s="215"/>
      <c r="M9" s="215"/>
      <c r="N9" s="215"/>
      <c r="O9" s="215"/>
      <c r="P9" s="215"/>
      <c r="Q9" s="215"/>
      <c r="R9" s="215"/>
      <c r="S9" s="216"/>
    </row>
    <row r="10" spans="2:19" ht="16.05" customHeight="1" x14ac:dyDescent="0.45">
      <c r="B10" s="244"/>
      <c r="C10" s="310"/>
      <c r="D10" s="311"/>
      <c r="E10" s="311"/>
      <c r="F10" s="312"/>
      <c r="G10" s="319" t="str">
        <f>IF(情報入力!D32=0,"",情報入力!D32)</f>
        <v/>
      </c>
      <c r="H10" s="320"/>
      <c r="I10" s="320"/>
      <c r="J10" s="320"/>
      <c r="K10" s="320"/>
      <c r="L10" s="320"/>
      <c r="M10" s="320"/>
      <c r="N10" s="320"/>
      <c r="O10" s="320"/>
      <c r="P10" s="320"/>
      <c r="Q10" s="320"/>
      <c r="R10" s="320"/>
      <c r="S10" s="321"/>
    </row>
    <row r="11" spans="2:19" ht="16.05" customHeight="1" x14ac:dyDescent="0.45">
      <c r="B11" s="244"/>
      <c r="C11" s="316" t="s">
        <v>12</v>
      </c>
      <c r="D11" s="317"/>
      <c r="E11" s="317"/>
      <c r="F11" s="318"/>
      <c r="G11" s="227" t="s">
        <v>13</v>
      </c>
      <c r="H11" s="254"/>
      <c r="I11" s="254"/>
      <c r="J11" s="254"/>
      <c r="K11" s="242" t="str">
        <f>情報入力!D38</f>
        <v>する/しない</v>
      </c>
      <c r="L11" s="243"/>
      <c r="M11" s="255" t="s">
        <v>14</v>
      </c>
      <c r="N11" s="255"/>
      <c r="O11" s="255"/>
      <c r="P11" s="256" t="str">
        <f>IF(情報入力!D40=0,"",情報入力!D40)</f>
        <v/>
      </c>
      <c r="Q11" s="256"/>
      <c r="R11" s="256"/>
      <c r="S11" s="257"/>
    </row>
    <row r="12" spans="2:19" ht="12" customHeight="1" thickBot="1" x14ac:dyDescent="0.5">
      <c r="B12" s="245"/>
      <c r="C12" s="325" t="s">
        <v>16</v>
      </c>
      <c r="D12" s="326"/>
      <c r="E12" s="326"/>
      <c r="F12" s="326"/>
      <c r="G12" s="326"/>
      <c r="H12" s="326"/>
      <c r="I12" s="326"/>
      <c r="J12" s="326"/>
      <c r="K12" s="326"/>
      <c r="L12" s="326"/>
      <c r="M12" s="326"/>
      <c r="N12" s="326"/>
      <c r="O12" s="326"/>
      <c r="P12" s="326"/>
      <c r="Q12" s="326"/>
      <c r="R12" s="326"/>
      <c r="S12" s="327"/>
    </row>
    <row r="13" spans="2:19" ht="10.95" customHeight="1" thickTop="1" x14ac:dyDescent="0.45">
      <c r="B13" s="261" t="s">
        <v>166</v>
      </c>
      <c r="C13" s="398" t="s">
        <v>193</v>
      </c>
      <c r="D13" s="399"/>
      <c r="E13" s="399"/>
      <c r="F13" s="399"/>
      <c r="G13" s="399"/>
      <c r="H13" s="399"/>
      <c r="I13" s="399"/>
      <c r="J13" s="399"/>
      <c r="K13" s="399"/>
      <c r="L13" s="399"/>
      <c r="M13" s="399"/>
      <c r="N13" s="399"/>
      <c r="O13" s="399"/>
      <c r="P13" s="399"/>
      <c r="Q13" s="399"/>
      <c r="R13" s="399"/>
      <c r="S13" s="400"/>
    </row>
    <row r="14" spans="2:19" ht="10.8" customHeight="1" x14ac:dyDescent="0.45">
      <c r="B14" s="261"/>
      <c r="C14" s="404" t="s">
        <v>190</v>
      </c>
      <c r="D14" s="404"/>
      <c r="E14" s="404"/>
      <c r="F14" s="404"/>
      <c r="G14" s="404"/>
      <c r="H14" s="404"/>
      <c r="I14" s="404"/>
      <c r="J14" s="404"/>
      <c r="K14" s="404"/>
      <c r="L14" s="404"/>
      <c r="M14" s="404"/>
      <c r="N14" s="404"/>
      <c r="O14" s="404"/>
      <c r="P14" s="404"/>
      <c r="Q14" s="404"/>
      <c r="R14" s="404"/>
      <c r="S14" s="405"/>
    </row>
    <row r="15" spans="2:19" x14ac:dyDescent="0.45">
      <c r="B15" s="262"/>
      <c r="C15" s="337" t="s">
        <v>183</v>
      </c>
      <c r="D15" s="338"/>
      <c r="E15" s="338"/>
      <c r="F15" s="338"/>
      <c r="G15" s="338"/>
      <c r="H15" s="338"/>
      <c r="I15" s="338"/>
      <c r="J15" s="338"/>
      <c r="K15" s="338"/>
      <c r="L15" s="338"/>
      <c r="M15" s="338"/>
      <c r="N15" s="339"/>
      <c r="O15" s="267" t="str">
        <f>IF(情報入力!E50=0,"",情報入力!E50)</f>
        <v/>
      </c>
      <c r="P15" s="268"/>
      <c r="Q15" s="268"/>
      <c r="R15" s="268"/>
      <c r="S15" s="7" t="s">
        <v>61</v>
      </c>
    </row>
    <row r="16" spans="2:19" ht="10.95" customHeight="1" x14ac:dyDescent="0.45">
      <c r="B16" s="261"/>
      <c r="C16" s="4" t="s">
        <v>4</v>
      </c>
      <c r="D16" s="328" t="s">
        <v>194</v>
      </c>
      <c r="E16" s="328"/>
      <c r="F16" s="328"/>
      <c r="G16" s="328"/>
      <c r="H16" s="328"/>
      <c r="I16" s="328"/>
      <c r="J16" s="328"/>
      <c r="K16" s="328"/>
      <c r="L16" s="328"/>
      <c r="M16" s="328"/>
      <c r="N16" s="328"/>
      <c r="O16" s="328"/>
      <c r="P16" s="328"/>
      <c r="Q16" s="328"/>
      <c r="R16" s="328"/>
      <c r="S16" s="329"/>
    </row>
    <row r="17" spans="2:19" ht="12" customHeight="1" x14ac:dyDescent="0.45">
      <c r="B17" s="261"/>
      <c r="C17" s="330" t="s">
        <v>191</v>
      </c>
      <c r="D17" s="331"/>
      <c r="E17" s="331"/>
      <c r="F17" s="331"/>
      <c r="G17" s="331"/>
      <c r="H17" s="331"/>
      <c r="I17" s="331"/>
      <c r="J17" s="331"/>
      <c r="K17" s="331"/>
      <c r="L17" s="331"/>
      <c r="M17" s="331"/>
      <c r="N17" s="331"/>
      <c r="O17" s="331"/>
      <c r="P17" s="331"/>
      <c r="Q17" s="331"/>
      <c r="R17" s="331"/>
      <c r="S17" s="332"/>
    </row>
    <row r="18" spans="2:19" ht="12" customHeight="1" x14ac:dyDescent="0.45">
      <c r="B18" s="261"/>
      <c r="C18" s="333" t="s">
        <v>169</v>
      </c>
      <c r="D18" s="334"/>
      <c r="E18" s="401" t="s">
        <v>168</v>
      </c>
      <c r="F18" s="401"/>
      <c r="G18" s="401"/>
      <c r="H18" s="401"/>
      <c r="I18" s="401"/>
      <c r="J18" s="401"/>
      <c r="K18" s="401"/>
      <c r="L18" s="401"/>
      <c r="M18" s="401"/>
      <c r="N18" s="401"/>
      <c r="O18" s="401"/>
      <c r="P18" s="401"/>
      <c r="Q18" s="401"/>
      <c r="R18" s="401"/>
      <c r="S18" s="402"/>
    </row>
    <row r="19" spans="2:19" ht="16.05" customHeight="1" x14ac:dyDescent="0.45">
      <c r="B19" s="261"/>
      <c r="C19" s="335"/>
      <c r="D19" s="336"/>
      <c r="E19" s="403" t="str">
        <f>IF(情報入力!E60,情報入力!E60,"")</f>
        <v/>
      </c>
      <c r="F19" s="403"/>
      <c r="G19" s="403"/>
      <c r="H19" s="403"/>
      <c r="I19" s="21" t="s">
        <v>56</v>
      </c>
      <c r="J19" s="403" t="str">
        <f>IF(情報入力!E61,情報入力!E61,"")</f>
        <v/>
      </c>
      <c r="K19" s="403"/>
      <c r="L19" s="403"/>
      <c r="M19" s="403"/>
      <c r="N19" s="21" t="s">
        <v>57</v>
      </c>
      <c r="O19" s="258" t="str">
        <f>IF(情報入力!E65=0,"",情報入力!E65)</f>
        <v/>
      </c>
      <c r="P19" s="258"/>
      <c r="Q19" s="258"/>
      <c r="R19" s="258"/>
      <c r="S19" s="50" t="s">
        <v>22</v>
      </c>
    </row>
    <row r="20" spans="2:19" ht="12" customHeight="1" x14ac:dyDescent="0.45">
      <c r="B20" s="261"/>
      <c r="C20" s="335" t="s">
        <v>170</v>
      </c>
      <c r="D20" s="336"/>
      <c r="E20" s="259" t="s">
        <v>173</v>
      </c>
      <c r="F20" s="259"/>
      <c r="G20" s="259"/>
      <c r="H20" s="259"/>
      <c r="I20" s="259"/>
      <c r="J20" s="259"/>
      <c r="K20" s="259"/>
      <c r="L20" s="259"/>
      <c r="M20" s="259"/>
      <c r="N20" s="259"/>
      <c r="O20" s="259"/>
      <c r="P20" s="259"/>
      <c r="Q20" s="259"/>
      <c r="R20" s="259"/>
      <c r="S20" s="260"/>
    </row>
    <row r="21" spans="2:19" ht="16.05" customHeight="1" x14ac:dyDescent="0.45">
      <c r="B21" s="261"/>
      <c r="C21" s="335"/>
      <c r="D21" s="336"/>
      <c r="E21" s="396" t="str">
        <f>IF(情報入力!E70,情報入力!E70,"")</f>
        <v/>
      </c>
      <c r="F21" s="396"/>
      <c r="G21" s="396"/>
      <c r="H21" s="396"/>
      <c r="I21" s="51" t="s">
        <v>56</v>
      </c>
      <c r="J21" s="396" t="str">
        <f>IF(情報入力!E71,情報入力!E71,"")</f>
        <v/>
      </c>
      <c r="K21" s="396"/>
      <c r="L21" s="396"/>
      <c r="M21" s="396"/>
      <c r="N21" s="51" t="s">
        <v>57</v>
      </c>
      <c r="O21" s="397" t="str">
        <f>IF(情報入力!E75=0,"",情報入力!E75)</f>
        <v/>
      </c>
      <c r="P21" s="397"/>
      <c r="Q21" s="397"/>
      <c r="R21" s="397"/>
      <c r="S21" s="52" t="s">
        <v>22</v>
      </c>
    </row>
    <row r="22" spans="2:19" ht="12" customHeight="1" x14ac:dyDescent="0.45">
      <c r="B22" s="261"/>
      <c r="C22" s="335" t="s">
        <v>171</v>
      </c>
      <c r="D22" s="336"/>
      <c r="E22" s="269" t="s">
        <v>172</v>
      </c>
      <c r="F22" s="269"/>
      <c r="G22" s="269"/>
      <c r="H22" s="269"/>
      <c r="I22" s="269"/>
      <c r="J22" s="269"/>
      <c r="K22" s="269"/>
      <c r="L22" s="269"/>
      <c r="M22" s="269"/>
      <c r="N22" s="269"/>
      <c r="O22" s="269"/>
      <c r="P22" s="269"/>
      <c r="Q22" s="269"/>
      <c r="R22" s="269"/>
      <c r="S22" s="270"/>
    </row>
    <row r="23" spans="2:19" ht="16.05" customHeight="1" x14ac:dyDescent="0.45">
      <c r="B23" s="261"/>
      <c r="C23" s="347"/>
      <c r="D23" s="348"/>
      <c r="E23" s="323" t="str">
        <f>IF(情報入力!E84,情報入力!E84,"")</f>
        <v/>
      </c>
      <c r="F23" s="323"/>
      <c r="G23" s="323"/>
      <c r="H23" s="323"/>
      <c r="I23" s="53" t="s">
        <v>56</v>
      </c>
      <c r="J23" s="323" t="str">
        <f>IF(情報入力!E85,情報入力!E85,"")</f>
        <v/>
      </c>
      <c r="K23" s="323"/>
      <c r="L23" s="323"/>
      <c r="M23" s="323"/>
      <c r="N23" s="53" t="s">
        <v>57</v>
      </c>
      <c r="O23" s="282" t="str">
        <f>IF(情報入力!E90=0,"",情報入力!E90)</f>
        <v/>
      </c>
      <c r="P23" s="282"/>
      <c r="Q23" s="282"/>
      <c r="R23" s="282"/>
      <c r="S23" s="54" t="s">
        <v>22</v>
      </c>
    </row>
    <row r="24" spans="2:19" ht="16.05" customHeight="1" x14ac:dyDescent="0.45">
      <c r="B24" s="261"/>
      <c r="C24" s="349" t="s">
        <v>20</v>
      </c>
      <c r="D24" s="350"/>
      <c r="E24" s="351" t="s">
        <v>175</v>
      </c>
      <c r="F24" s="242"/>
      <c r="G24" s="242"/>
      <c r="H24" s="242"/>
      <c r="I24" s="242"/>
      <c r="J24" s="242"/>
      <c r="K24" s="242"/>
      <c r="L24" s="242"/>
      <c r="M24" s="243"/>
      <c r="N24" s="342" t="str">
        <f>IF(情報入力!E94=0,"",情報入力!E94)</f>
        <v/>
      </c>
      <c r="O24" s="343"/>
      <c r="P24" s="343"/>
      <c r="Q24" s="343" t="s">
        <v>22</v>
      </c>
      <c r="R24" s="343"/>
      <c r="S24" s="344"/>
    </row>
    <row r="25" spans="2:19" ht="15.6" customHeight="1" x14ac:dyDescent="0.45">
      <c r="B25" s="261"/>
      <c r="C25" s="352" t="s">
        <v>23</v>
      </c>
      <c r="D25" s="353"/>
      <c r="E25" s="353"/>
      <c r="F25" s="353"/>
      <c r="G25" s="353"/>
      <c r="H25" s="353"/>
      <c r="I25" s="353"/>
      <c r="J25" s="353"/>
      <c r="K25" s="353"/>
      <c r="L25" s="353"/>
      <c r="M25" s="353"/>
      <c r="N25" s="353"/>
      <c r="O25" s="353"/>
      <c r="P25" s="353"/>
      <c r="Q25" s="353"/>
      <c r="R25" s="353"/>
      <c r="S25" s="354"/>
    </row>
    <row r="26" spans="2:19" ht="10.8" customHeight="1" x14ac:dyDescent="0.45">
      <c r="B26" s="261"/>
      <c r="C26" s="355" t="s">
        <v>174</v>
      </c>
      <c r="D26" s="356"/>
      <c r="E26" s="356"/>
      <c r="F26" s="356"/>
      <c r="G26" s="356"/>
      <c r="H26" s="356"/>
      <c r="I26" s="356"/>
      <c r="J26" s="356"/>
      <c r="K26" s="356"/>
      <c r="L26" s="356"/>
      <c r="M26" s="356"/>
      <c r="N26" s="356"/>
      <c r="O26" s="356"/>
      <c r="P26" s="356"/>
      <c r="Q26" s="356"/>
      <c r="R26" s="356"/>
      <c r="S26" s="357"/>
    </row>
    <row r="27" spans="2:19" ht="28.8" customHeight="1" x14ac:dyDescent="0.45">
      <c r="B27" s="261"/>
      <c r="C27" s="358" t="s">
        <v>182</v>
      </c>
      <c r="D27" s="359"/>
      <c r="E27" s="359"/>
      <c r="F27" s="359"/>
      <c r="G27" s="359"/>
      <c r="H27" s="359"/>
      <c r="I27" s="359"/>
      <c r="J27" s="359"/>
      <c r="K27" s="359"/>
      <c r="L27" s="359"/>
      <c r="M27" s="359"/>
      <c r="N27" s="359"/>
      <c r="O27" s="359"/>
      <c r="P27" s="359"/>
      <c r="Q27" s="359"/>
      <c r="R27" s="359"/>
      <c r="S27" s="360"/>
    </row>
    <row r="28" spans="2:19" ht="3" customHeight="1" x14ac:dyDescent="0.45">
      <c r="B28" s="261"/>
      <c r="C28" s="361"/>
      <c r="D28" s="362"/>
      <c r="E28" s="362"/>
      <c r="F28" s="362"/>
      <c r="G28" s="362"/>
      <c r="H28" s="362"/>
      <c r="I28" s="362"/>
      <c r="J28" s="362"/>
      <c r="K28" s="362"/>
      <c r="L28" s="362"/>
      <c r="M28" s="362"/>
      <c r="N28" s="362"/>
      <c r="O28" s="362"/>
      <c r="P28" s="362"/>
      <c r="Q28" s="362"/>
      <c r="R28" s="362"/>
      <c r="S28" s="363"/>
    </row>
    <row r="29" spans="2:19" ht="16.05" customHeight="1" x14ac:dyDescent="0.45">
      <c r="B29" s="261"/>
      <c r="C29" s="293" t="s">
        <v>24</v>
      </c>
      <c r="D29" s="294"/>
      <c r="E29" s="294"/>
      <c r="F29" s="294"/>
      <c r="G29" s="294"/>
      <c r="H29" s="340" t="str">
        <f>IF(情報入力!D97=0,"",情報入力!D97)</f>
        <v/>
      </c>
      <c r="I29" s="340"/>
      <c r="J29" s="340"/>
      <c r="K29" s="340"/>
      <c r="L29" s="340"/>
      <c r="M29" s="340"/>
      <c r="N29" s="340"/>
      <c r="O29" s="340"/>
      <c r="P29" s="340"/>
      <c r="Q29" s="340"/>
      <c r="R29" s="340"/>
      <c r="S29" s="341"/>
    </row>
    <row r="30" spans="2:19" ht="16.05" customHeight="1" x14ac:dyDescent="0.45">
      <c r="B30" s="261"/>
      <c r="C30" s="293" t="s">
        <v>25</v>
      </c>
      <c r="D30" s="294"/>
      <c r="E30" s="294"/>
      <c r="F30" s="294"/>
      <c r="G30" s="294"/>
      <c r="H30" s="168" t="str">
        <f>IF(情報入力!D98=0,"",情報入力!D98)</f>
        <v/>
      </c>
      <c r="I30" s="168"/>
      <c r="J30" s="168"/>
      <c r="K30" s="168"/>
      <c r="L30" s="168"/>
      <c r="M30" s="168"/>
      <c r="N30" s="168"/>
      <c r="O30" s="168"/>
      <c r="P30" s="168"/>
      <c r="Q30" s="168"/>
      <c r="R30" s="168"/>
      <c r="S30" s="299"/>
    </row>
    <row r="31" spans="2:19" ht="16.05" customHeight="1" x14ac:dyDescent="0.45">
      <c r="B31" s="261"/>
      <c r="C31" s="295" t="s">
        <v>54</v>
      </c>
      <c r="D31" s="296"/>
      <c r="E31" s="296"/>
      <c r="F31" s="296"/>
      <c r="G31" s="296"/>
      <c r="H31" s="258" t="str">
        <f>IF(情報入力!D99=0,"",情報入力!D99)</f>
        <v/>
      </c>
      <c r="I31" s="258"/>
      <c r="J31" s="258"/>
      <c r="K31" s="258"/>
      <c r="L31" s="168" t="str">
        <f>IF(情報入力!D100=0,"",情報入力!D100)</f>
        <v/>
      </c>
      <c r="M31" s="168"/>
      <c r="N31" s="168"/>
      <c r="O31" s="168"/>
      <c r="P31" s="168"/>
      <c r="Q31" s="168"/>
      <c r="R31" s="3" t="s">
        <v>27</v>
      </c>
      <c r="S31" s="20"/>
    </row>
    <row r="32" spans="2:19" ht="16.05" customHeight="1" x14ac:dyDescent="0.45">
      <c r="B32" s="261"/>
      <c r="C32" s="345" t="s">
        <v>26</v>
      </c>
      <c r="D32" s="346"/>
      <c r="E32" s="346"/>
      <c r="F32" s="346"/>
      <c r="G32" s="346"/>
      <c r="H32" s="168" t="str">
        <f>IF(情報入力!D101=0,"",情報入力!D101)</f>
        <v/>
      </c>
      <c r="I32" s="168"/>
      <c r="J32" s="168"/>
      <c r="K32" s="168"/>
      <c r="L32" s="168"/>
      <c r="M32" s="168"/>
      <c r="N32" s="168"/>
      <c r="O32" s="168"/>
      <c r="P32" s="168"/>
      <c r="Q32" s="168"/>
      <c r="R32" s="168"/>
      <c r="S32" s="20"/>
    </row>
    <row r="33" spans="2:19" ht="24.6" customHeight="1" x14ac:dyDescent="0.45">
      <c r="B33" s="261"/>
      <c r="C33" s="300" t="s">
        <v>195</v>
      </c>
      <c r="D33" s="301"/>
      <c r="E33" s="301"/>
      <c r="F33" s="301"/>
      <c r="G33" s="301"/>
      <c r="H33" s="301"/>
      <c r="I33" s="301"/>
      <c r="J33" s="301"/>
      <c r="K33" s="301"/>
      <c r="L33" s="301"/>
      <c r="M33" s="301"/>
      <c r="N33" s="301"/>
      <c r="O33" s="301"/>
      <c r="P33" s="301"/>
      <c r="Q33" s="301"/>
      <c r="R33" s="301"/>
      <c r="S33" s="302"/>
    </row>
    <row r="34" spans="2:19" ht="16.05" customHeight="1" x14ac:dyDescent="0.45">
      <c r="B34" s="261"/>
      <c r="C34" s="303" t="s">
        <v>28</v>
      </c>
      <c r="D34" s="304"/>
      <c r="E34" s="304"/>
      <c r="F34" s="304"/>
      <c r="G34" s="304"/>
      <c r="H34" s="304"/>
      <c r="I34" s="305"/>
      <c r="J34" s="297" t="s">
        <v>29</v>
      </c>
      <c r="K34" s="298"/>
      <c r="L34" s="298"/>
      <c r="M34" s="168" t="str">
        <f>IF(情報入力!E106=0,"",情報入力!E106)</f>
        <v/>
      </c>
      <c r="N34" s="168"/>
      <c r="O34" s="168"/>
      <c r="P34" s="168"/>
      <c r="Q34" s="168"/>
      <c r="R34" s="168"/>
      <c r="S34" s="299"/>
    </row>
    <row r="35" spans="2:19" ht="16.05" customHeight="1" thickBot="1" x14ac:dyDescent="0.5">
      <c r="B35" s="263"/>
      <c r="C35" s="379" t="s">
        <v>176</v>
      </c>
      <c r="D35" s="367"/>
      <c r="E35" s="367"/>
      <c r="F35" s="367"/>
      <c r="G35" s="367"/>
      <c r="H35" s="367"/>
      <c r="I35" s="380"/>
      <c r="J35" s="205" t="s">
        <v>30</v>
      </c>
      <c r="K35" s="206"/>
      <c r="L35" s="206"/>
      <c r="M35" s="376" t="str">
        <f>IF(情報入力!E107=0,"",情報入力!E107)</f>
        <v/>
      </c>
      <c r="N35" s="376"/>
      <c r="O35" s="376"/>
      <c r="P35" s="376"/>
      <c r="Q35" s="376"/>
      <c r="R35" s="376"/>
      <c r="S35" s="377"/>
    </row>
    <row r="36" spans="2:19" ht="16.05" customHeight="1" thickTop="1" x14ac:dyDescent="0.45">
      <c r="B36" s="240" t="s">
        <v>167</v>
      </c>
      <c r="C36" s="388" t="s">
        <v>18</v>
      </c>
      <c r="D36" s="389"/>
      <c r="E36" s="390"/>
      <c r="F36" s="246" t="s">
        <v>19</v>
      </c>
      <c r="G36" s="246"/>
      <c r="H36" s="246"/>
      <c r="I36" s="246"/>
      <c r="J36" s="246"/>
      <c r="K36" s="246"/>
      <c r="L36" s="246"/>
      <c r="M36" s="246"/>
      <c r="N36" s="246"/>
      <c r="O36" s="246"/>
      <c r="P36" s="246"/>
      <c r="Q36" s="246"/>
      <c r="R36" s="246"/>
      <c r="S36" s="247"/>
    </row>
    <row r="37" spans="2:19" ht="16.05" customHeight="1" x14ac:dyDescent="0.45">
      <c r="B37" s="203"/>
      <c r="C37" s="391" t="str">
        <f>VLOOKUP(情報入力!D111,選択データ!H2:I4,2,FALSE)</f>
        <v>　</v>
      </c>
      <c r="D37" s="392"/>
      <c r="E37" s="393"/>
      <c r="F37" s="219" t="str">
        <f>情報入力!D111</f>
        <v>　</v>
      </c>
      <c r="G37" s="219"/>
      <c r="H37" s="219"/>
      <c r="I37" s="219"/>
      <c r="J37" s="219"/>
      <c r="K37" s="219"/>
      <c r="L37" s="219"/>
      <c r="M37" s="219"/>
      <c r="N37" s="219"/>
      <c r="O37" s="219"/>
      <c r="P37" s="219"/>
      <c r="Q37" s="219"/>
      <c r="R37" s="219"/>
      <c r="S37" s="248"/>
    </row>
    <row r="38" spans="2:19" ht="11.4" customHeight="1" thickBot="1" x14ac:dyDescent="0.5">
      <c r="B38" s="241"/>
      <c r="C38" s="394" t="s">
        <v>192</v>
      </c>
      <c r="D38" s="394"/>
      <c r="E38" s="394"/>
      <c r="F38" s="394"/>
      <c r="G38" s="394"/>
      <c r="H38" s="394"/>
      <c r="I38" s="394"/>
      <c r="J38" s="394"/>
      <c r="K38" s="394"/>
      <c r="L38" s="394"/>
      <c r="M38" s="394"/>
      <c r="N38" s="394"/>
      <c r="O38" s="394"/>
      <c r="P38" s="394"/>
      <c r="Q38" s="394"/>
      <c r="R38" s="394"/>
      <c r="S38" s="395"/>
    </row>
    <row r="39" spans="2:19" ht="16.05" customHeight="1" thickTop="1" x14ac:dyDescent="0.45">
      <c r="B39" s="202" t="s">
        <v>37</v>
      </c>
      <c r="C39" s="381" t="s">
        <v>31</v>
      </c>
      <c r="D39" s="382"/>
      <c r="E39" s="382"/>
      <c r="F39" s="378">
        <f>情報入力!D136</f>
        <v>11990</v>
      </c>
      <c r="G39" s="378"/>
      <c r="H39" t="s">
        <v>33</v>
      </c>
      <c r="I39" s="386" t="s">
        <v>34</v>
      </c>
      <c r="J39" s="386"/>
      <c r="K39" s="387">
        <f>情報入力!D137</f>
        <v>1870</v>
      </c>
      <c r="L39" s="387"/>
      <c r="M39" s="387"/>
      <c r="N39" s="1" t="s">
        <v>35</v>
      </c>
      <c r="O39" s="1" t="s">
        <v>36</v>
      </c>
      <c r="P39" s="387">
        <f>情報入力!D138</f>
        <v>13860</v>
      </c>
      <c r="Q39" s="387"/>
      <c r="R39" s="387"/>
      <c r="S39" s="8" t="s">
        <v>32</v>
      </c>
    </row>
    <row r="40" spans="2:19" ht="16.05" customHeight="1" x14ac:dyDescent="0.45">
      <c r="B40" s="203"/>
      <c r="C40" s="383" t="s">
        <v>180</v>
      </c>
      <c r="D40" s="384"/>
      <c r="E40" s="384"/>
      <c r="F40" s="384"/>
      <c r="G40" s="384"/>
      <c r="H40" s="384"/>
      <c r="I40" s="384"/>
      <c r="J40" s="384"/>
      <c r="K40" s="384"/>
      <c r="L40" s="384"/>
      <c r="M40" s="384"/>
      <c r="N40" s="384"/>
      <c r="O40" s="384"/>
      <c r="P40" s="384"/>
      <c r="Q40" s="384"/>
      <c r="R40" s="384"/>
      <c r="S40" s="385"/>
    </row>
    <row r="41" spans="2:19" ht="16.05" customHeight="1" x14ac:dyDescent="0.45">
      <c r="B41" s="203"/>
      <c r="C41" s="3"/>
      <c r="D41" s="343" t="str">
        <f>情報入力!D128</f>
        <v>領収証の宛名を選択してください。</v>
      </c>
      <c r="E41" s="343"/>
      <c r="F41" s="343"/>
      <c r="G41" s="343"/>
      <c r="H41" s="343"/>
      <c r="I41" s="343"/>
      <c r="J41" s="343"/>
      <c r="K41" s="343"/>
      <c r="L41" s="343"/>
      <c r="M41" s="343"/>
      <c r="N41" s="368" t="s">
        <v>40</v>
      </c>
      <c r="O41" s="369"/>
      <c r="P41" s="369"/>
      <c r="Q41" s="372" t="str">
        <f>情報入力!E133</f>
        <v>一般（非会員）</v>
      </c>
      <c r="R41" s="372"/>
      <c r="S41" s="373"/>
    </row>
    <row r="42" spans="2:19" ht="16.05" customHeight="1" thickBot="1" x14ac:dyDescent="0.5">
      <c r="B42" s="204"/>
      <c r="C42" s="3" t="s">
        <v>5</v>
      </c>
      <c r="D42" s="367" t="str">
        <f>情報入力!D129</f>
        <v>　</v>
      </c>
      <c r="E42" s="367"/>
      <c r="F42" s="367"/>
      <c r="G42" s="367"/>
      <c r="H42" s="367"/>
      <c r="I42" s="367"/>
      <c r="J42" s="367"/>
      <c r="K42" s="367"/>
      <c r="L42" s="367"/>
      <c r="M42" s="22" t="s">
        <v>6</v>
      </c>
      <c r="N42" s="370"/>
      <c r="O42" s="371"/>
      <c r="P42" s="371"/>
      <c r="Q42" s="374"/>
      <c r="R42" s="374"/>
      <c r="S42" s="375"/>
    </row>
    <row r="43" spans="2:19" ht="16.05" customHeight="1" thickTop="1" x14ac:dyDescent="0.45">
      <c r="B43" s="207" t="s">
        <v>38</v>
      </c>
      <c r="C43" s="231" t="s">
        <v>39</v>
      </c>
      <c r="D43" s="232"/>
      <c r="E43" s="233"/>
      <c r="F43" s="290" t="str">
        <f>IF(情報入力!D116=0,"",情報入力!D116)</f>
        <v/>
      </c>
      <c r="G43" s="291"/>
      <c r="H43" s="291"/>
      <c r="I43" s="291"/>
      <c r="J43" s="291"/>
      <c r="K43" s="291"/>
      <c r="L43" s="291"/>
      <c r="M43" s="291"/>
      <c r="N43" s="291"/>
      <c r="O43" s="291"/>
      <c r="P43" s="291"/>
      <c r="Q43" s="291"/>
      <c r="R43" s="291"/>
      <c r="S43" s="292"/>
    </row>
    <row r="44" spans="2:19" ht="16.05" customHeight="1" x14ac:dyDescent="0.45">
      <c r="B44" s="208"/>
      <c r="C44" s="235" t="s">
        <v>41</v>
      </c>
      <c r="D44" s="236"/>
      <c r="E44" s="237"/>
      <c r="F44" s="49" t="s">
        <v>15</v>
      </c>
      <c r="G44" s="215" t="str">
        <f>IF(情報入力!D117=0,"",情報入力!D117)</f>
        <v/>
      </c>
      <c r="H44" s="215"/>
      <c r="I44" s="215"/>
      <c r="J44" s="215"/>
      <c r="K44" s="215"/>
      <c r="L44" s="215"/>
      <c r="M44" s="215"/>
      <c r="N44" s="215"/>
      <c r="O44" s="215"/>
      <c r="P44" s="215"/>
      <c r="Q44" s="215"/>
      <c r="R44" s="215"/>
      <c r="S44" s="216"/>
    </row>
    <row r="45" spans="2:19" ht="16.05" customHeight="1" x14ac:dyDescent="0.45">
      <c r="B45" s="208"/>
      <c r="C45" s="210"/>
      <c r="D45" s="211"/>
      <c r="E45" s="238"/>
      <c r="F45" s="217" t="str">
        <f>IF(情報入力!D118=0,"",情報入力!D118)</f>
        <v/>
      </c>
      <c r="G45" s="217"/>
      <c r="H45" s="217"/>
      <c r="I45" s="217"/>
      <c r="J45" s="217"/>
      <c r="K45" s="217"/>
      <c r="L45" s="217"/>
      <c r="M45" s="217"/>
      <c r="N45" s="217"/>
      <c r="O45" s="217"/>
      <c r="P45" s="217"/>
      <c r="Q45" s="217"/>
      <c r="R45" s="217"/>
      <c r="S45" s="218"/>
    </row>
    <row r="46" spans="2:19" ht="12" customHeight="1" x14ac:dyDescent="0.45">
      <c r="B46" s="208"/>
      <c r="C46" s="235" t="s">
        <v>42</v>
      </c>
      <c r="D46" s="236"/>
      <c r="E46" s="237"/>
      <c r="F46" s="219" t="str">
        <f>IF(情報入力!D119=0,"",情報入力!D119)</f>
        <v/>
      </c>
      <c r="G46" s="219"/>
      <c r="H46" s="219"/>
      <c r="I46" s="219"/>
      <c r="J46" s="219"/>
      <c r="K46" s="219"/>
      <c r="L46" s="220" t="s">
        <v>7</v>
      </c>
      <c r="M46" s="220"/>
      <c r="N46" s="222" t="str">
        <f>IF(情報入力!D121=0,"",情報入力!D121)</f>
        <v/>
      </c>
      <c r="O46" s="222"/>
      <c r="P46" s="222"/>
      <c r="Q46" s="222"/>
      <c r="R46" s="222"/>
      <c r="S46" s="223"/>
    </row>
    <row r="47" spans="2:19" ht="16.05" customHeight="1" x14ac:dyDescent="0.45">
      <c r="B47" s="208"/>
      <c r="C47" s="210"/>
      <c r="D47" s="211"/>
      <c r="E47" s="238"/>
      <c r="F47" s="219"/>
      <c r="G47" s="219"/>
      <c r="H47" s="219"/>
      <c r="I47" s="219"/>
      <c r="J47" s="219"/>
      <c r="K47" s="219"/>
      <c r="L47" s="221" t="s">
        <v>43</v>
      </c>
      <c r="M47" s="221"/>
      <c r="N47" s="221" t="str">
        <f>IF(情報入力!D120=0,"",情報入力!D120)</f>
        <v/>
      </c>
      <c r="O47" s="221"/>
      <c r="P47" s="221"/>
      <c r="Q47" s="221"/>
      <c r="R47" s="221"/>
      <c r="S47" s="224"/>
    </row>
    <row r="48" spans="2:19" ht="16.05" customHeight="1" thickBot="1" x14ac:dyDescent="0.5">
      <c r="B48" s="209"/>
      <c r="C48" s="278" t="s">
        <v>44</v>
      </c>
      <c r="D48" s="279"/>
      <c r="E48" s="280"/>
      <c r="F48" s="275" t="str">
        <f>IF(情報入力!D122=0,"",情報入力!D122)</f>
        <v/>
      </c>
      <c r="G48" s="275"/>
      <c r="H48" s="275"/>
      <c r="I48" s="275"/>
      <c r="J48" s="275"/>
      <c r="K48" s="275"/>
      <c r="L48" s="276" t="s">
        <v>45</v>
      </c>
      <c r="M48" s="276"/>
      <c r="N48" s="275" t="str">
        <f>IF(情報入力!D123=0,"",情報入力!D123)</f>
        <v/>
      </c>
      <c r="O48" s="275"/>
      <c r="P48" s="275"/>
      <c r="Q48" s="275"/>
      <c r="R48" s="275"/>
      <c r="S48" s="277"/>
    </row>
    <row r="49" spans="2:19" ht="16.05" customHeight="1" x14ac:dyDescent="0.45">
      <c r="B49" s="213" t="s">
        <v>49</v>
      </c>
      <c r="C49" s="281" t="s">
        <v>46</v>
      </c>
      <c r="D49" s="282"/>
      <c r="E49" s="283"/>
      <c r="F49" s="210"/>
      <c r="G49" s="211"/>
      <c r="H49" s="211"/>
      <c r="I49" s="211"/>
      <c r="J49" s="2" t="s">
        <v>47</v>
      </c>
      <c r="K49" s="212" t="s">
        <v>48</v>
      </c>
      <c r="L49" s="212"/>
      <c r="M49" s="212"/>
      <c r="N49" s="212"/>
      <c r="O49" s="212"/>
      <c r="P49" s="212"/>
      <c r="Q49" s="212"/>
      <c r="R49" s="212"/>
      <c r="S49" s="212"/>
    </row>
    <row r="50" spans="2:19" ht="13.95" customHeight="1" x14ac:dyDescent="0.45">
      <c r="B50" s="214"/>
      <c r="C50" s="284" t="s">
        <v>53</v>
      </c>
      <c r="D50" s="285"/>
      <c r="E50" s="285"/>
      <c r="F50" s="285"/>
      <c r="G50" s="285"/>
      <c r="H50" s="285"/>
      <c r="I50" s="285"/>
      <c r="J50" s="285"/>
      <c r="K50" s="285"/>
      <c r="L50" s="286"/>
      <c r="M50" s="229" t="s">
        <v>177</v>
      </c>
      <c r="N50" s="230"/>
      <c r="O50" s="214" t="s">
        <v>52</v>
      </c>
      <c r="P50" s="225" t="s">
        <v>50</v>
      </c>
      <c r="Q50" s="226"/>
      <c r="R50" s="225" t="s">
        <v>51</v>
      </c>
      <c r="S50" s="226"/>
    </row>
    <row r="51" spans="2:19" ht="18" customHeight="1" x14ac:dyDescent="0.45">
      <c r="B51" s="214"/>
      <c r="C51" s="287"/>
      <c r="D51" s="288"/>
      <c r="E51" s="288"/>
      <c r="F51" s="288"/>
      <c r="G51" s="288"/>
      <c r="H51" s="288"/>
      <c r="I51" s="288"/>
      <c r="J51" s="288"/>
      <c r="K51" s="288"/>
      <c r="L51" s="289"/>
      <c r="M51" s="234"/>
      <c r="N51" s="234"/>
      <c r="O51" s="214"/>
      <c r="P51" s="227"/>
      <c r="Q51" s="228"/>
      <c r="R51" s="227"/>
      <c r="S51" s="228"/>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selectLockedCells="1"/>
  <mergeCells count="122">
    <mergeCell ref="B1:L1"/>
    <mergeCell ref="N1:S1"/>
    <mergeCell ref="B2:L2"/>
    <mergeCell ref="N2:O2"/>
    <mergeCell ref="P2:S2"/>
    <mergeCell ref="B3:L3"/>
    <mergeCell ref="N3:O3"/>
    <mergeCell ref="P3:S3"/>
    <mergeCell ref="B4:S4"/>
    <mergeCell ref="B5:S5"/>
    <mergeCell ref="B6:G6"/>
    <mergeCell ref="J6:K6"/>
    <mergeCell ref="B7:B12"/>
    <mergeCell ref="C7:F7"/>
    <mergeCell ref="G7:L7"/>
    <mergeCell ref="M7:N8"/>
    <mergeCell ref="O7:S7"/>
    <mergeCell ref="C8:F8"/>
    <mergeCell ref="C11:F11"/>
    <mergeCell ref="G11:J11"/>
    <mergeCell ref="K11:L11"/>
    <mergeCell ref="M11:O11"/>
    <mergeCell ref="P11:S11"/>
    <mergeCell ref="C12:S12"/>
    <mergeCell ref="G8:L8"/>
    <mergeCell ref="O8:Q8"/>
    <mergeCell ref="R8:S8"/>
    <mergeCell ref="C9:F10"/>
    <mergeCell ref="H9:S9"/>
    <mergeCell ref="G10:S10"/>
    <mergeCell ref="J19:M19"/>
    <mergeCell ref="O19:R19"/>
    <mergeCell ref="C20:D21"/>
    <mergeCell ref="E20:S20"/>
    <mergeCell ref="E21:H21"/>
    <mergeCell ref="J21:M21"/>
    <mergeCell ref="O21:R21"/>
    <mergeCell ref="B13:B35"/>
    <mergeCell ref="C13:S13"/>
    <mergeCell ref="C14:S14"/>
    <mergeCell ref="C15:N15"/>
    <mergeCell ref="O15:R15"/>
    <mergeCell ref="D16:S16"/>
    <mergeCell ref="C17:S17"/>
    <mergeCell ref="C18:D19"/>
    <mergeCell ref="E18:S18"/>
    <mergeCell ref="E19:H19"/>
    <mergeCell ref="C25:S25"/>
    <mergeCell ref="C26:S26"/>
    <mergeCell ref="C27:S27"/>
    <mergeCell ref="C28:S28"/>
    <mergeCell ref="C29:G29"/>
    <mergeCell ref="H29:S29"/>
    <mergeCell ref="C22:D23"/>
    <mergeCell ref="E22:S22"/>
    <mergeCell ref="E23:H23"/>
    <mergeCell ref="J23:M23"/>
    <mergeCell ref="O23:R23"/>
    <mergeCell ref="C24:D24"/>
    <mergeCell ref="E24:M24"/>
    <mergeCell ref="N24:P24"/>
    <mergeCell ref="Q24:S24"/>
    <mergeCell ref="C33:S33"/>
    <mergeCell ref="C34:I34"/>
    <mergeCell ref="J34:L34"/>
    <mergeCell ref="M34:S34"/>
    <mergeCell ref="C35:I35"/>
    <mergeCell ref="J35:L35"/>
    <mergeCell ref="M35:S35"/>
    <mergeCell ref="C30:G30"/>
    <mergeCell ref="H30:S30"/>
    <mergeCell ref="C31:G31"/>
    <mergeCell ref="H31:K31"/>
    <mergeCell ref="L31:Q31"/>
    <mergeCell ref="C32:G32"/>
    <mergeCell ref="H32:R32"/>
    <mergeCell ref="D41:M41"/>
    <mergeCell ref="N41:P42"/>
    <mergeCell ref="Q41:S42"/>
    <mergeCell ref="B36:B38"/>
    <mergeCell ref="C36:E36"/>
    <mergeCell ref="F36:S36"/>
    <mergeCell ref="C37:E37"/>
    <mergeCell ref="F37:S37"/>
    <mergeCell ref="C38:S38"/>
    <mergeCell ref="N46:S46"/>
    <mergeCell ref="L47:M47"/>
    <mergeCell ref="N47:S47"/>
    <mergeCell ref="C48:E48"/>
    <mergeCell ref="F48:K48"/>
    <mergeCell ref="L48:M48"/>
    <mergeCell ref="N48:S48"/>
    <mergeCell ref="D42:L42"/>
    <mergeCell ref="B43:B48"/>
    <mergeCell ref="C43:E43"/>
    <mergeCell ref="F43:S43"/>
    <mergeCell ref="C44:E45"/>
    <mergeCell ref="G44:S44"/>
    <mergeCell ref="F45:S45"/>
    <mergeCell ref="C46:E47"/>
    <mergeCell ref="F46:K47"/>
    <mergeCell ref="L46:M46"/>
    <mergeCell ref="B39:B42"/>
    <mergeCell ref="C39:E39"/>
    <mergeCell ref="F39:G39"/>
    <mergeCell ref="I39:J39"/>
    <mergeCell ref="K39:M39"/>
    <mergeCell ref="P39:R39"/>
    <mergeCell ref="C40:S40"/>
    <mergeCell ref="M51:N51"/>
    <mergeCell ref="P51:Q51"/>
    <mergeCell ref="R51:S51"/>
    <mergeCell ref="B49:B51"/>
    <mergeCell ref="C49:E49"/>
    <mergeCell ref="F49:I49"/>
    <mergeCell ref="K49:N49"/>
    <mergeCell ref="O49:S49"/>
    <mergeCell ref="C50:L51"/>
    <mergeCell ref="M50:N50"/>
    <mergeCell ref="O50:O51"/>
    <mergeCell ref="P50:Q50"/>
    <mergeCell ref="R50:S50"/>
  </mergeCells>
  <phoneticPr fontId="1"/>
  <pageMargins left="0.39370078740157483" right="0.7086614173228347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基本説明</vt:lpstr>
      <vt:lpstr>情報入力</vt:lpstr>
      <vt:lpstr>受講申込書</vt:lpstr>
      <vt:lpstr>申込時に必要な物</vt:lpstr>
      <vt:lpstr>経験時期の説明</vt:lpstr>
      <vt:lpstr>計算シート</vt:lpstr>
      <vt:lpstr>選択データ</vt:lpstr>
      <vt:lpstr>料金データ</vt:lpstr>
      <vt:lpstr>受講申込書 (2)</vt:lpstr>
      <vt:lpstr>経験時期の説明!Print_Area</vt:lpstr>
      <vt:lpstr>受講申込書!Print_Area</vt:lpstr>
      <vt:lpstr>'受講申込書 (2)'!Print_Area</vt:lpstr>
      <vt:lpstr>情報入力!Print_Area</vt:lpstr>
      <vt:lpstr>宛名</vt:lpstr>
      <vt:lpstr>会員種別</vt:lpstr>
      <vt:lpstr>月の選択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2024-05-22T00:23:58Z</cp:lastPrinted>
  <dcterms:created xsi:type="dcterms:W3CDTF">2024-04-02T05:06:27Z</dcterms:created>
  <dcterms:modified xsi:type="dcterms:W3CDTF">2024-06-25T03:46:17Z</dcterms:modified>
</cp:coreProperties>
</file>